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I:\Grant Information\SASP Grant\2019 SASP\Subgrantees\FY 2019 SASP Solicitation for CY 2021\"/>
    </mc:Choice>
  </mc:AlternateContent>
  <workbookProtection workbookAlgorithmName="SHA-512" workbookHashValue="tNl1AEg+nJWs5JwWg7tiH0U2HHUqwr5VLUN18SdMQ2ZBvluVmN4bHdu8+93QxnC68LHBb7VAftojhDceomGdYw==" workbookSaltValue="UcPWj7lQgnqmGvgu0XWJpg==" workbookSpinCount="100000" lockStructure="1"/>
  <bookViews>
    <workbookView xWindow="0" yWindow="0" windowWidth="10340" windowHeight="2680" tabRatio="719"/>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62913"/>
</workbook>
</file>

<file path=xl/calcChain.xml><?xml version="1.0" encoding="utf-8"?>
<calcChain xmlns="http://schemas.openxmlformats.org/spreadsheetml/2006/main">
  <c r="K19" i="12" l="1"/>
  <c r="J22" i="12"/>
  <c r="A1" i="37"/>
  <c r="A1" i="36"/>
  <c r="A1" i="35"/>
  <c r="K138" i="37"/>
  <c r="J137" i="37"/>
  <c r="L137" i="37" s="1"/>
  <c r="J136" i="37"/>
  <c r="J135" i="37"/>
  <c r="L135" i="37" s="1"/>
  <c r="K126" i="37"/>
  <c r="K16" i="12" s="1"/>
  <c r="J125" i="37"/>
  <c r="L125" i="37" s="1"/>
  <c r="J124" i="37"/>
  <c r="J123" i="37"/>
  <c r="L123" i="37" s="1"/>
  <c r="K114" i="37"/>
  <c r="K105" i="37" s="1"/>
  <c r="K15" i="12" s="1"/>
  <c r="J113" i="37"/>
  <c r="J112" i="37"/>
  <c r="L112" i="37" s="1"/>
  <c r="J111" i="37"/>
  <c r="L111" i="37" s="1"/>
  <c r="L104" i="37"/>
  <c r="L103" i="37"/>
  <c r="L102" i="37"/>
  <c r="K93" i="37"/>
  <c r="K84" i="37" s="1"/>
  <c r="K14" i="12" s="1"/>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J24" i="37" s="1"/>
  <c r="K12" i="37"/>
  <c r="K8" i="12" s="1"/>
  <c r="J11" i="37"/>
  <c r="L11" i="37" s="1"/>
  <c r="J10" i="37"/>
  <c r="J9" i="37"/>
  <c r="L9" i="37" s="1"/>
  <c r="K138" i="36"/>
  <c r="I19" i="12" s="1"/>
  <c r="J137" i="36"/>
  <c r="L137" i="36" s="1"/>
  <c r="J136" i="36"/>
  <c r="L136" i="36" s="1"/>
  <c r="J135" i="36"/>
  <c r="J138" i="36" s="1"/>
  <c r="K126" i="36"/>
  <c r="I16" i="12" s="1"/>
  <c r="J125" i="36"/>
  <c r="L125" i="36" s="1"/>
  <c r="J124" i="36"/>
  <c r="L124" i="36" s="1"/>
  <c r="J123" i="36"/>
  <c r="L123" i="36" s="1"/>
  <c r="K114" i="36"/>
  <c r="K105" i="36" s="1"/>
  <c r="I15" i="12" s="1"/>
  <c r="J113" i="36"/>
  <c r="L113" i="36" s="1"/>
  <c r="J112" i="36"/>
  <c r="L112" i="36" s="1"/>
  <c r="J111" i="36"/>
  <c r="L111" i="36" s="1"/>
  <c r="L104" i="36"/>
  <c r="L103" i="36"/>
  <c r="L102" i="36"/>
  <c r="K93" i="36"/>
  <c r="K84" i="36" s="1"/>
  <c r="I14" i="12" s="1"/>
  <c r="J92" i="36"/>
  <c r="L92" i="36" s="1"/>
  <c r="J91" i="36"/>
  <c r="L91" i="36" s="1"/>
  <c r="J90" i="36"/>
  <c r="L90" i="36" s="1"/>
  <c r="L83" i="36"/>
  <c r="L82" i="36"/>
  <c r="L81" i="36"/>
  <c r="K72" i="36"/>
  <c r="I13" i="12" s="1"/>
  <c r="J71" i="36"/>
  <c r="L71" i="36" s="1"/>
  <c r="J70" i="36"/>
  <c r="L70" i="36" s="1"/>
  <c r="J69" i="36"/>
  <c r="J72" i="36" s="1"/>
  <c r="K60" i="36"/>
  <c r="I12" i="12" s="1"/>
  <c r="J59" i="36"/>
  <c r="L59" i="36" s="1"/>
  <c r="J58" i="36"/>
  <c r="L58" i="36" s="1"/>
  <c r="J57" i="36"/>
  <c r="L57" i="36" s="1"/>
  <c r="K48" i="36"/>
  <c r="I11" i="12" s="1"/>
  <c r="J47" i="36"/>
  <c r="L47" i="36" s="1"/>
  <c r="J46" i="36"/>
  <c r="J45" i="36"/>
  <c r="L45" i="36" s="1"/>
  <c r="K36" i="36"/>
  <c r="I10" i="12" s="1"/>
  <c r="J35" i="36"/>
  <c r="L35" i="36" s="1"/>
  <c r="E35" i="36"/>
  <c r="J34" i="36"/>
  <c r="L34" i="36" s="1"/>
  <c r="E34" i="36"/>
  <c r="J33" i="36"/>
  <c r="E33" i="36"/>
  <c r="K24" i="36"/>
  <c r="I9" i="12" s="1"/>
  <c r="J23" i="36"/>
  <c r="L23" i="36" s="1"/>
  <c r="J22" i="36"/>
  <c r="J21" i="36"/>
  <c r="L21" i="36" s="1"/>
  <c r="K12" i="36"/>
  <c r="I8" i="12" s="1"/>
  <c r="J11" i="36"/>
  <c r="L11" i="36" s="1"/>
  <c r="J10" i="36"/>
  <c r="L10" i="36" s="1"/>
  <c r="J9" i="36"/>
  <c r="J12" i="36" s="1"/>
  <c r="K138" i="35"/>
  <c r="G19" i="12" s="1"/>
  <c r="J137" i="35"/>
  <c r="L137" i="35" s="1"/>
  <c r="J136" i="35"/>
  <c r="L136" i="35" s="1"/>
  <c r="L135" i="35"/>
  <c r="L138" i="35" s="1"/>
  <c r="F19" i="12" s="1"/>
  <c r="J135" i="35"/>
  <c r="K126" i="35"/>
  <c r="G16" i="12" s="1"/>
  <c r="J125" i="35"/>
  <c r="L125" i="35" s="1"/>
  <c r="J124" i="35"/>
  <c r="L124" i="35" s="1"/>
  <c r="J123" i="35"/>
  <c r="L123" i="35" s="1"/>
  <c r="K114" i="35"/>
  <c r="K105" i="35" s="1"/>
  <c r="G15" i="12" s="1"/>
  <c r="J113" i="35"/>
  <c r="L113" i="35" s="1"/>
  <c r="J112" i="35"/>
  <c r="L112" i="35" s="1"/>
  <c r="J111" i="35"/>
  <c r="L111" i="35" s="1"/>
  <c r="L104" i="35"/>
  <c r="L103" i="35"/>
  <c r="L102" i="35"/>
  <c r="K93" i="35"/>
  <c r="K84" i="35" s="1"/>
  <c r="G14" i="12" s="1"/>
  <c r="J92" i="35"/>
  <c r="L92" i="35" s="1"/>
  <c r="J91" i="35"/>
  <c r="L91" i="35" s="1"/>
  <c r="J90" i="35"/>
  <c r="L90" i="35" s="1"/>
  <c r="L83" i="35"/>
  <c r="L82" i="35"/>
  <c r="L81" i="35"/>
  <c r="K72" i="35"/>
  <c r="G13" i="12" s="1"/>
  <c r="J71" i="35"/>
  <c r="L71" i="35" s="1"/>
  <c r="J70" i="35"/>
  <c r="L70" i="35" s="1"/>
  <c r="J69" i="35"/>
  <c r="L69" i="35" s="1"/>
  <c r="L72" i="35" s="1"/>
  <c r="F13" i="12" s="1"/>
  <c r="K60" i="35"/>
  <c r="G12" i="12" s="1"/>
  <c r="J59" i="35"/>
  <c r="L59" i="35" s="1"/>
  <c r="J58" i="35"/>
  <c r="L58" i="35" s="1"/>
  <c r="J57" i="35"/>
  <c r="L57" i="35" s="1"/>
  <c r="K48" i="35"/>
  <c r="G11" i="12" s="1"/>
  <c r="J47" i="35"/>
  <c r="L47" i="35" s="1"/>
  <c r="L46" i="35"/>
  <c r="J46" i="35"/>
  <c r="J45" i="35"/>
  <c r="J48" i="35" s="1"/>
  <c r="K36" i="35"/>
  <c r="G10" i="12" s="1"/>
  <c r="J35" i="35"/>
  <c r="L35" i="35" s="1"/>
  <c r="E35" i="35"/>
  <c r="J34" i="35"/>
  <c r="L34" i="35" s="1"/>
  <c r="E34" i="35"/>
  <c r="J33" i="35"/>
  <c r="L33" i="35" s="1"/>
  <c r="E33" i="35"/>
  <c r="K24" i="35"/>
  <c r="G9" i="12" s="1"/>
  <c r="J23" i="35"/>
  <c r="L23" i="35" s="1"/>
  <c r="J22" i="35"/>
  <c r="L22" i="35" s="1"/>
  <c r="J21" i="35"/>
  <c r="L21" i="35" s="1"/>
  <c r="K12" i="35"/>
  <c r="G8" i="12" s="1"/>
  <c r="J11" i="35"/>
  <c r="L11" i="35" s="1"/>
  <c r="J10" i="35"/>
  <c r="L10" i="35" s="1"/>
  <c r="J9" i="35"/>
  <c r="L9" i="35" s="1"/>
  <c r="L12" i="35" s="1"/>
  <c r="F8" i="12" s="1"/>
  <c r="L114" i="35" l="1"/>
  <c r="L105" i="35" s="1"/>
  <c r="F15" i="12" s="1"/>
  <c r="L45" i="35"/>
  <c r="L48" i="35" s="1"/>
  <c r="F11" i="12" s="1"/>
  <c r="L24" i="35"/>
  <c r="F9" i="12" s="1"/>
  <c r="J114" i="35"/>
  <c r="J105" i="35" s="1"/>
  <c r="L93" i="35"/>
  <c r="L84" i="35" s="1"/>
  <c r="F14" i="12" s="1"/>
  <c r="J48" i="36"/>
  <c r="J24" i="36"/>
  <c r="J24" i="35"/>
  <c r="J48" i="37"/>
  <c r="J72" i="37"/>
  <c r="J93" i="37"/>
  <c r="J84" i="37" s="1"/>
  <c r="J60" i="37"/>
  <c r="J126" i="37"/>
  <c r="J12" i="37"/>
  <c r="J114" i="37"/>
  <c r="J105" i="37" s="1"/>
  <c r="L36" i="37"/>
  <c r="J10" i="12" s="1"/>
  <c r="J138" i="37"/>
  <c r="L69" i="36"/>
  <c r="L72" i="36" s="1"/>
  <c r="H13" i="12" s="1"/>
  <c r="J114" i="36"/>
  <c r="J105" i="36" s="1"/>
  <c r="L60" i="36"/>
  <c r="H12" i="12" s="1"/>
  <c r="L126" i="36"/>
  <c r="H16" i="12" s="1"/>
  <c r="L22" i="36"/>
  <c r="L46" i="36"/>
  <c r="L48" i="36" s="1"/>
  <c r="H11" i="12" s="1"/>
  <c r="L9" i="36"/>
  <c r="L12" i="36" s="1"/>
  <c r="H8" i="12" s="1"/>
  <c r="L93" i="36"/>
  <c r="L84" i="36" s="1"/>
  <c r="H14" i="12" s="1"/>
  <c r="L135" i="36"/>
  <c r="L138" i="36" s="1"/>
  <c r="H19" i="12" s="1"/>
  <c r="J36" i="36"/>
  <c r="L33" i="36"/>
  <c r="L60" i="35"/>
  <c r="F12" i="12" s="1"/>
  <c r="L126" i="35"/>
  <c r="F16" i="12" s="1"/>
  <c r="J36" i="35"/>
  <c r="J12" i="35"/>
  <c r="J72" i="35"/>
  <c r="J138" i="35"/>
  <c r="L21" i="37"/>
  <c r="L24" i="37" s="1"/>
  <c r="J9" i="12" s="1"/>
  <c r="L58" i="37"/>
  <c r="L60" i="37" s="1"/>
  <c r="J12" i="12" s="1"/>
  <c r="L91" i="37"/>
  <c r="L93" i="37" s="1"/>
  <c r="L84" i="37" s="1"/>
  <c r="J14" i="12" s="1"/>
  <c r="L124" i="37"/>
  <c r="L126" i="37" s="1"/>
  <c r="J16" i="12" s="1"/>
  <c r="L10" i="37"/>
  <c r="L12" i="37" s="1"/>
  <c r="J8" i="12" s="1"/>
  <c r="J36" i="37"/>
  <c r="L47" i="37"/>
  <c r="L48" i="37" s="1"/>
  <c r="J11" i="12" s="1"/>
  <c r="L70" i="37"/>
  <c r="L72" i="37" s="1"/>
  <c r="J13" i="12" s="1"/>
  <c r="L113" i="37"/>
  <c r="L114" i="37" s="1"/>
  <c r="L105" i="37" s="1"/>
  <c r="J15" i="12" s="1"/>
  <c r="L136" i="37"/>
  <c r="L138" i="37" s="1"/>
  <c r="J19" i="12" s="1"/>
  <c r="L24" i="36"/>
  <c r="H9" i="12" s="1"/>
  <c r="L36" i="36"/>
  <c r="H10" i="12" s="1"/>
  <c r="L114" i="36"/>
  <c r="L105" i="36" s="1"/>
  <c r="H15" i="12" s="1"/>
  <c r="J60" i="36"/>
  <c r="J93" i="36"/>
  <c r="J84" i="36" s="1"/>
  <c r="J126" i="36"/>
  <c r="L36" i="35"/>
  <c r="F10" i="12" s="1"/>
  <c r="J60" i="35"/>
  <c r="J93" i="35"/>
  <c r="J84" i="35" s="1"/>
  <c r="J126" i="35"/>
  <c r="E8" i="12"/>
  <c r="A1" i="34"/>
  <c r="K138" i="34"/>
  <c r="E19" i="12" s="1"/>
  <c r="J137" i="34"/>
  <c r="L137" i="34" s="1"/>
  <c r="J136" i="34"/>
  <c r="J135" i="34"/>
  <c r="L135" i="34" s="1"/>
  <c r="K126" i="34"/>
  <c r="E16" i="12" s="1"/>
  <c r="J125" i="34"/>
  <c r="L125" i="34" s="1"/>
  <c r="J124" i="34"/>
  <c r="L124" i="34" s="1"/>
  <c r="J123" i="34"/>
  <c r="L123" i="34" s="1"/>
  <c r="K114" i="34"/>
  <c r="K105" i="34" s="1"/>
  <c r="E15" i="12" s="1"/>
  <c r="J113" i="34"/>
  <c r="L113" i="34" s="1"/>
  <c r="J112" i="34"/>
  <c r="L112" i="34" s="1"/>
  <c r="J111" i="34"/>
  <c r="L111" i="34" s="1"/>
  <c r="L104" i="34"/>
  <c r="L103" i="34"/>
  <c r="L102" i="34"/>
  <c r="K93" i="34"/>
  <c r="K84" i="34" s="1"/>
  <c r="E14" i="12" s="1"/>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L60" i="34" s="1"/>
  <c r="D12" i="12"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J11" i="34"/>
  <c r="L11" i="34" s="1"/>
  <c r="J10" i="34"/>
  <c r="J9" i="34"/>
  <c r="L9" i="34" s="1"/>
  <c r="L126" i="34" l="1"/>
  <c r="D16" i="12" s="1"/>
  <c r="J12" i="34"/>
  <c r="J138" i="34"/>
  <c r="J36" i="34"/>
  <c r="J24" i="34"/>
  <c r="J72" i="34"/>
  <c r="J93" i="34"/>
  <c r="J84" i="34" s="1"/>
  <c r="J60" i="34"/>
  <c r="L93" i="34"/>
  <c r="L84" i="34" s="1"/>
  <c r="D14" i="12" s="1"/>
  <c r="L114" i="34"/>
  <c r="L105" i="34" s="1"/>
  <c r="D15" i="12" s="1"/>
  <c r="L48" i="34"/>
  <c r="D11" i="12" s="1"/>
  <c r="L21" i="34"/>
  <c r="L24" i="34" s="1"/>
  <c r="D9" i="12" s="1"/>
  <c r="L70" i="34"/>
  <c r="L72" i="34" s="1"/>
  <c r="D13" i="12" s="1"/>
  <c r="L33" i="34"/>
  <c r="L36" i="34" s="1"/>
  <c r="D10" i="12" s="1"/>
  <c r="J48" i="34"/>
  <c r="J114" i="34"/>
  <c r="J105" i="34" s="1"/>
  <c r="J126" i="34"/>
  <c r="L10" i="34"/>
  <c r="L12" i="34" s="1"/>
  <c r="D8" i="12" s="1"/>
  <c r="L136" i="34"/>
  <c r="L138" i="34" s="1"/>
  <c r="D19" i="12" s="1"/>
  <c r="J22" i="15"/>
  <c r="L22" i="15" s="1"/>
  <c r="K126" i="15" l="1"/>
  <c r="K133" i="29" l="1"/>
  <c r="J132" i="29"/>
  <c r="L132" i="29" s="1"/>
  <c r="J131" i="29"/>
  <c r="L131" i="29" s="1"/>
  <c r="J130" i="29"/>
  <c r="J133" i="29" s="1"/>
  <c r="K111" i="29"/>
  <c r="J110" i="29"/>
  <c r="L110" i="29" s="1"/>
  <c r="J109" i="29"/>
  <c r="L109" i="29" s="1"/>
  <c r="J108" i="29"/>
  <c r="L130" i="29" l="1"/>
  <c r="L133" i="29" s="1"/>
  <c r="J111" i="29"/>
  <c r="L108" i="29"/>
  <c r="L111" i="29" s="1"/>
  <c r="K114" i="15"/>
  <c r="K105" i="15" s="1"/>
  <c r="J113" i="15"/>
  <c r="L113" i="15" s="1"/>
  <c r="J112" i="15"/>
  <c r="L112" i="15" s="1"/>
  <c r="J111" i="15"/>
  <c r="L111" i="15" s="1"/>
  <c r="L114" i="15" l="1"/>
  <c r="J114" i="15"/>
  <c r="J105" i="15" s="1"/>
  <c r="J91" i="15"/>
  <c r="L91" i="15" s="1"/>
  <c r="K93" i="15" l="1"/>
  <c r="K84" i="15" s="1"/>
  <c r="J90" i="15"/>
  <c r="L90" i="15" s="1"/>
  <c r="J92" i="15"/>
  <c r="L92" i="15" s="1"/>
  <c r="L93" i="15" l="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05" i="15" s="1"/>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L84" i="15" s="1"/>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B14" i="12" l="1"/>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text>
        <r>
          <rPr>
            <sz val="8"/>
            <color indexed="81"/>
            <rFont val="Tahoma"/>
            <family val="2"/>
          </rPr>
          <t xml:space="preserve">Enter the percentage of the employee’s salary that is paid as fringe benefits.
</t>
        </r>
      </text>
    </comment>
    <comment ref="J22"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text>
        <r>
          <rPr>
            <sz val="9"/>
            <color indexed="81"/>
            <rFont val="Tahoma"/>
            <family val="2"/>
          </rPr>
          <t xml:space="preserve">The amount requested from the sponsoring Program Office.
</t>
        </r>
      </text>
    </comment>
    <comment ref="A30" authorId="0" shapeId="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text>
        <r>
          <rPr>
            <sz val="8"/>
            <color indexed="81"/>
            <rFont val="Tahoma"/>
            <family val="2"/>
          </rPr>
          <t>Enter the number of trips that will be taken over the course of the grant.</t>
        </r>
        <r>
          <rPr>
            <sz val="9"/>
            <color indexed="81"/>
            <rFont val="Tahoma"/>
            <family val="2"/>
          </rPr>
          <t xml:space="preserve">
</t>
        </r>
      </text>
    </comment>
    <comment ref="J36"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text>
        <r>
          <rPr>
            <sz val="9"/>
            <color indexed="81"/>
            <rFont val="Tahoma"/>
            <family val="2"/>
          </rPr>
          <t xml:space="preserve">The amount requested from the sponsoring Program Office.
</t>
        </r>
      </text>
    </comment>
    <comment ref="A54" authorId="0" shapeId="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text>
        <r>
          <rPr>
            <sz val="8"/>
            <color indexed="81"/>
            <rFont val="Tahoma"/>
            <family val="2"/>
          </rPr>
          <t xml:space="preserve">Enter the total number of items to be purchased.
</t>
        </r>
      </text>
    </comment>
    <comment ref="F60" authorId="0" shapeId="0">
      <text>
        <r>
          <rPr>
            <sz val="8"/>
            <color indexed="81"/>
            <rFont val="Tahoma"/>
            <family val="2"/>
          </rPr>
          <t xml:space="preserve">Enter the cost of each equipment item.
</t>
        </r>
      </text>
    </comment>
    <comment ref="J60"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text>
        <r>
          <rPr>
            <sz val="9"/>
            <color indexed="81"/>
            <rFont val="Tahoma"/>
            <family val="2"/>
          </rPr>
          <t xml:space="preserve">The amount requested from the sponsoring Program Office.
</t>
        </r>
      </text>
    </comment>
    <comment ref="A66"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text>
        <r>
          <rPr>
            <sz val="8"/>
            <color indexed="81"/>
            <rFont val="Tahoma"/>
            <family val="2"/>
          </rPr>
          <t xml:space="preserve">Enter the total number of items to be purchased.
</t>
        </r>
      </text>
    </comment>
    <comment ref="F72" authorId="0" shapeId="0">
      <text>
        <r>
          <rPr>
            <sz val="8"/>
            <color indexed="81"/>
            <rFont val="Tahoma"/>
            <family val="2"/>
          </rPr>
          <t xml:space="preserve">Enter the cost of each supply item, for example, $11 for printer ink or $110 for office supplies.
</t>
        </r>
      </text>
    </comment>
    <comment ref="J7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text>
        <r>
          <rPr>
            <sz val="9"/>
            <color indexed="81"/>
            <rFont val="Tahoma"/>
            <family val="2"/>
          </rPr>
          <t xml:space="preserve">The amount requested from the sponsoring Program Office.
</t>
        </r>
      </text>
    </comment>
    <comment ref="A8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text>
        <r>
          <rPr>
            <sz val="8"/>
            <color indexed="81"/>
            <rFont val="Tahoma"/>
            <family val="2"/>
          </rPr>
          <t>Construction costs are not permitted by this Purpose Area.</t>
        </r>
      </text>
    </comment>
    <comment ref="D87" authorId="0" shapeId="0">
      <text>
        <r>
          <rPr>
            <sz val="8"/>
            <color indexed="81"/>
            <rFont val="Tahoma"/>
            <family val="2"/>
          </rPr>
          <t xml:space="preserve">Enter the total number of items to be purchased.
</t>
        </r>
      </text>
    </comment>
    <comment ref="F87" authorId="0" shapeId="0">
      <text>
        <r>
          <rPr>
            <sz val="8"/>
            <color indexed="81"/>
            <rFont val="Tahoma"/>
            <family val="2"/>
          </rPr>
          <t xml:space="preserve">Enter the cost of each construction task.
</t>
        </r>
      </text>
    </comment>
    <comment ref="J8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text>
        <r>
          <rPr>
            <sz val="9"/>
            <color indexed="81"/>
            <rFont val="Tahoma"/>
            <family val="2"/>
          </rPr>
          <t xml:space="preserve">The amount requested from the sponsoring Program Office.
</t>
        </r>
      </text>
    </comment>
    <comment ref="A91"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text>
        <r>
          <rPr>
            <sz val="8"/>
            <color indexed="81"/>
            <rFont val="Tahoma"/>
            <family val="2"/>
          </rPr>
          <t xml:space="preserve">Total cost is the value or cost of the subaward, as applicable.
</t>
        </r>
      </text>
    </comment>
    <comment ref="K9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text>
        <r>
          <rPr>
            <sz val="9"/>
            <color indexed="81"/>
            <rFont val="Tahoma"/>
            <family val="2"/>
          </rPr>
          <t xml:space="preserve">The amount requested from the sponsoring Program Office.
</t>
        </r>
      </text>
    </comment>
    <comment ref="A103" authorId="1" shapeId="0">
      <text>
        <r>
          <rPr>
            <sz val="9"/>
            <color indexed="81"/>
            <rFont val="Tahoma"/>
            <family val="2"/>
          </rPr>
          <t>Enter any travel expenses related to consultant travel to support the costs entered in this section.</t>
        </r>
      </text>
    </comment>
    <comment ref="G106"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text>
        <r>
          <rPr>
            <sz val="9"/>
            <color indexed="81"/>
            <rFont val="Tahoma"/>
            <family val="2"/>
          </rPr>
          <t xml:space="preserve">The amount requested from the sponsoring Program Office.
</t>
        </r>
      </text>
    </comment>
    <comment ref="A112"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text>
        <r>
          <rPr>
            <sz val="8"/>
            <color indexed="81"/>
            <rFont val="Tahoma"/>
            <family val="2"/>
          </rPr>
          <t xml:space="preserve">Total cost is the value or cost of the procurement contract, as applicable.
</t>
        </r>
      </text>
    </comment>
    <comment ref="K11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text>
        <r>
          <rPr>
            <sz val="9"/>
            <color indexed="81"/>
            <rFont val="Tahoma"/>
            <family val="2"/>
          </rPr>
          <t xml:space="preserve">The amount requested from the sponsoring Program Office.
</t>
        </r>
      </text>
    </comment>
    <comment ref="A125" authorId="1" shapeId="0">
      <text>
        <r>
          <rPr>
            <sz val="9"/>
            <color indexed="81"/>
            <rFont val="Tahoma"/>
            <family val="2"/>
          </rPr>
          <t>Enter any travel expenses related to consultant travel to support the costs entered in this section.</t>
        </r>
      </text>
    </comment>
    <comment ref="G12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text>
        <r>
          <rPr>
            <sz val="9"/>
            <color indexed="81"/>
            <rFont val="Tahoma"/>
            <family val="2"/>
          </rPr>
          <t xml:space="preserve">The amount requested from the sponsoring Program Office.
</t>
        </r>
      </text>
    </comment>
    <comment ref="A134"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text>
        <r>
          <rPr>
            <sz val="8"/>
            <color indexed="81"/>
            <rFont val="Tahoma"/>
            <family val="2"/>
          </rPr>
          <t>Enter the quantity</t>
        </r>
        <r>
          <rPr>
            <sz val="9"/>
            <color indexed="81"/>
            <rFont val="Tahoma"/>
            <family val="2"/>
          </rPr>
          <t xml:space="preserve">
</t>
        </r>
      </text>
    </comment>
    <comment ref="E141" authorId="0" shapeId="0">
      <text>
        <r>
          <rPr>
            <sz val="8"/>
            <color indexed="81"/>
            <rFont val="Tahoma"/>
            <family val="2"/>
          </rPr>
          <t xml:space="preserve">Enter the basis of the cost or rate (i.e. per square foot, hourly, daily, monthly, yearly, etc.).
</t>
        </r>
      </text>
    </comment>
    <comment ref="F141" authorId="0" shapeId="0">
      <text>
        <r>
          <rPr>
            <sz val="8"/>
            <color indexed="81"/>
            <rFont val="Tahoma"/>
            <family val="2"/>
          </rPr>
          <t xml:space="preserve">Enter the cost or rate for the item.
</t>
        </r>
      </text>
    </comment>
    <comment ref="H141" authorId="0" shapeId="0">
      <text>
        <r>
          <rPr>
            <sz val="8"/>
            <color indexed="81"/>
            <rFont val="Tahoma"/>
            <family val="2"/>
          </rPr>
          <t xml:space="preserve">Enter the length of time, if applicable.
</t>
        </r>
      </text>
    </comment>
    <comment ref="J141" authorId="0" shapeId="0">
      <text>
        <r>
          <rPr>
            <sz val="8"/>
            <color indexed="81"/>
            <rFont val="Tahoma"/>
            <family val="2"/>
          </rPr>
          <t>Total cost is the value or cost of the other cost.</t>
        </r>
      </text>
    </comment>
    <comment ref="K1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text>
        <r>
          <rPr>
            <sz val="9"/>
            <color indexed="81"/>
            <rFont val="Tahoma"/>
            <family val="2"/>
          </rPr>
          <t xml:space="preserve">The amount requested from the sponsoring Program Office.
</t>
        </r>
      </text>
    </comment>
    <comment ref="A150"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text>
        <r>
          <rPr>
            <sz val="8"/>
            <color indexed="81"/>
            <rFont val="Tahoma"/>
            <family val="2"/>
          </rPr>
          <t xml:space="preserve">Cost is the value of the indirect cost.
</t>
        </r>
      </text>
    </comment>
    <comment ref="F156" authorId="0" shapeId="0">
      <text>
        <r>
          <rPr>
            <sz val="8"/>
            <color indexed="81"/>
            <rFont val="Tahoma"/>
            <family val="2"/>
          </rPr>
          <t xml:space="preserve">The approved cost rate for this indirect cost.
</t>
        </r>
      </text>
    </comment>
    <comment ref="J156"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text>
        <r>
          <rPr>
            <sz val="9"/>
            <color indexed="81"/>
            <rFont val="Tahoma"/>
            <family val="2"/>
          </rPr>
          <t xml:space="preserve">The amount requested from the sponsoring Program Office.
</t>
        </r>
      </text>
    </comment>
    <comment ref="A162"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<sst xmlns="http://schemas.openxmlformats.org/spreadsheetml/2006/main" count="1328" uniqueCount="307">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</sst>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576">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3" fontId="0" fillId="0" borderId="0" xfId="0" applyNumberFormat="1" applyBorder="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xf>
    <xf numFmtId="0"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protection hidden="1"/>
    </xf>
    <xf numFmtId="0" fontId="0" fillId="0" borderId="0" xfId="0"/>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Border="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13" fillId="5" borderId="0" xfId="0" applyFont="1" applyFill="1" applyBorder="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Border="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0" xfId="0" applyFont="1" applyFill="1" applyBorder="1" applyAlignment="1" applyProtection="1">
      <alignment vertical="top"/>
      <protection hidden="1"/>
    </xf>
    <xf numFmtId="0" fontId="0" fillId="5" borderId="0" xfId="0" applyFill="1" applyBorder="1" applyAlignment="1" applyProtection="1">
      <alignment horizontal="left" vertical="top" wrapText="1"/>
      <protection hidden="1"/>
    </xf>
    <xf numFmtId="0" fontId="13" fillId="5" borderId="0" xfId="0" applyFont="1" applyFill="1" applyBorder="1" applyAlignment="1" applyProtection="1">
      <alignment horizontal="center" vertical="top" wrapText="1"/>
      <protection hidden="1"/>
    </xf>
    <xf numFmtId="0" fontId="13"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0" fillId="0" borderId="0" xfId="0" applyProtection="1"/>
    <xf numFmtId="0" fontId="0" fillId="0" borderId="0" xfId="0" applyBorder="1" applyAlignment="1" applyProtection="1">
      <alignment horizontal="center"/>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0" fontId="0" fillId="5" borderId="8"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Border="1" applyProtection="1">
      <protection hidden="1"/>
    </xf>
    <xf numFmtId="0" fontId="0" fillId="8" borderId="12" xfId="0" applyFill="1" applyBorder="1" applyProtection="1">
      <protection hidden="1"/>
    </xf>
    <xf numFmtId="3" fontId="0" fillId="8" borderId="0" xfId="0" applyNumberFormat="1" applyFill="1" applyBorder="1" applyAlignment="1" applyProtection="1">
      <alignment horizontal="center" vertical="center"/>
      <protection locked="0"/>
    </xf>
    <xf numFmtId="0" fontId="0" fillId="8" borderId="0" xfId="0" applyFill="1" applyBorder="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Border="1" applyProtection="1">
      <protection hidden="1"/>
    </xf>
    <xf numFmtId="0" fontId="0" fillId="8" borderId="0" xfId="0" applyFont="1" applyFill="1" applyBorder="1" applyProtection="1">
      <protection hidden="1"/>
    </xf>
    <xf numFmtId="3" fontId="0" fillId="8" borderId="0" xfId="0" applyNumberFormat="1" applyFill="1" applyBorder="1" applyAlignment="1" applyProtection="1">
      <alignment horizontal="center" vertical="center"/>
      <protection hidden="1"/>
    </xf>
    <xf numFmtId="0" fontId="0" fillId="5" borderId="12" xfId="0" applyFill="1" applyBorder="1" applyAlignment="1" applyProtection="1">
      <alignment horizontal="left" vertical="top"/>
      <protection hidden="1"/>
    </xf>
    <xf numFmtId="0" fontId="0" fillId="8" borderId="0" xfId="0" applyFill="1" applyBorder="1" applyAlignment="1" applyProtection="1">
      <alignment horizontal="left" vertical="top" wrapText="1"/>
      <protection locked="0"/>
    </xf>
    <xf numFmtId="3"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0" fontId="12" fillId="0" borderId="1" xfId="0" applyFont="1" applyBorder="1" applyAlignment="1" applyProtection="1">
      <alignment vertical="center" wrapText="1"/>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pplyProtection="1">
      <alignment vertical="center"/>
    </xf>
    <xf numFmtId="3" fontId="12" fillId="0" borderId="1" xfId="0" applyNumberFormat="1" applyFont="1" applyBorder="1" applyAlignment="1" applyProtection="1">
      <alignment vertical="center"/>
      <protection hidden="1"/>
    </xf>
    <xf numFmtId="0" fontId="0" fillId="5" borderId="18" xfId="0" applyFill="1" applyBorder="1" applyAlignment="1" applyProtection="1">
      <protection hidden="1"/>
    </xf>
    <xf numFmtId="0" fontId="0" fillId="5" borderId="3" xfId="0" applyFill="1" applyBorder="1" applyAlignment="1" applyProtection="1">
      <protection hidden="1"/>
    </xf>
    <xf numFmtId="0" fontId="0" fillId="5" borderId="14" xfId="0" applyFill="1" applyBorder="1" applyAlignment="1" applyProtection="1">
      <protection hidden="1"/>
    </xf>
    <xf numFmtId="0" fontId="0" fillId="5" borderId="2" xfId="0" applyFill="1" applyBorder="1" applyAlignment="1" applyProtection="1">
      <protection hidden="1"/>
    </xf>
    <xf numFmtId="0" fontId="0" fillId="5" borderId="6" xfId="0" applyFill="1" applyBorder="1" applyAlignment="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Alignment="1" applyProtection="1">
      <protection hidden="1"/>
    </xf>
    <xf numFmtId="0" fontId="0" fillId="5" borderId="12" xfId="0" applyFill="1" applyBorder="1" applyAlignment="1" applyProtection="1">
      <protection hidden="1"/>
    </xf>
    <xf numFmtId="0" fontId="0" fillId="5" borderId="0" xfId="0" applyFill="1" applyBorder="1" applyAlignment="1" applyProtection="1">
      <protection hidden="1"/>
    </xf>
    <xf numFmtId="0" fontId="0" fillId="5" borderId="8" xfId="0" applyFill="1" applyBorder="1" applyAlignment="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Alignment="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applyAlignment="1"/>
    <xf numFmtId="0" fontId="11" fillId="6" borderId="27" xfId="0" applyFont="1" applyFill="1" applyBorder="1" applyAlignment="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4"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2" borderId="3" xfId="0" applyFont="1" applyFill="1" applyBorder="1" applyAlignment="1" applyProtection="1">
      <protection hidden="1"/>
    </xf>
    <xf numFmtId="165" fontId="12" fillId="0" borderId="1" xfId="0" applyNumberFormat="1" applyFont="1" applyBorder="1" applyAlignment="1" applyProtection="1">
      <alignment horizontal="center" vertical="center"/>
      <protection locked="0" hidden="1"/>
    </xf>
    <xf numFmtId="0" fontId="21" fillId="3" borderId="2" xfId="0" applyFont="1" applyFill="1" applyBorder="1" applyAlignment="1" applyProtection="1">
      <alignment vertical="top" wrapText="1"/>
    </xf>
    <xf numFmtId="0" fontId="14" fillId="3" borderId="1" xfId="0" applyFont="1" applyFill="1" applyBorder="1" applyAlignment="1" applyProtection="1">
      <alignment horizontal="left" vertical="top"/>
    </xf>
    <xf numFmtId="0" fontId="14" fillId="4" borderId="1" xfId="0" applyFont="1" applyFill="1" applyBorder="1" applyAlignment="1" applyProtection="1">
      <alignment horizontal="left" vertical="top"/>
    </xf>
    <xf numFmtId="0" fontId="14" fillId="3" borderId="1" xfId="0" applyFont="1" applyFill="1" applyBorder="1" applyAlignment="1" applyProtection="1">
      <alignment horizontal="left" vertical="top" wrapText="1"/>
    </xf>
    <xf numFmtId="165" fontId="12" fillId="5" borderId="1" xfId="0" applyNumberFormat="1"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Alignment="1" applyProtection="1">
      <protection hidden="1"/>
    </xf>
    <xf numFmtId="0" fontId="24" fillId="0" borderId="16"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12" fillId="0" borderId="1" xfId="0" applyFont="1" applyFill="1" applyBorder="1" applyAlignment="1">
      <alignment vertical="center" wrapText="1"/>
    </xf>
    <xf numFmtId="165" fontId="17" fillId="0" borderId="1" xfId="0" applyNumberFormat="1"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4" xfId="0"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protection hidden="1"/>
    </xf>
    <xf numFmtId="0" fontId="11" fillId="3" borderId="8" xfId="0" applyFont="1" applyFill="1" applyBorder="1" applyAlignment="1" applyProtection="1">
      <alignment horizontal="center" vertical="top"/>
      <protection hidden="1"/>
    </xf>
    <xf numFmtId="165"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wrapText="1"/>
      <protection hidden="1"/>
    </xf>
    <xf numFmtId="0"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0" fontId="11" fillId="3" borderId="7"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hidden="1"/>
    </xf>
    <xf numFmtId="0" fontId="16" fillId="2" borderId="3" xfId="0" applyFont="1" applyFill="1" applyBorder="1" applyAlignment="1" applyProtection="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1" fillId="3" borderId="8"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locked="0"/>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165" fontId="12" fillId="0" borderId="1" xfId="0" applyNumberFormat="1"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0" borderId="1" xfId="0" applyNumberFormat="1" applyFont="1" applyBorder="1" applyAlignment="1" applyProtection="1">
      <alignment horizontal="center" vertical="center"/>
      <protection hidden="1"/>
    </xf>
    <xf numFmtId="0" fontId="11" fillId="2" borderId="16"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1" fillId="6" borderId="1" xfId="0" applyFont="1" applyFill="1" applyBorder="1" applyAlignment="1" applyProtection="1">
      <alignment horizontal="left" vertical="top"/>
    </xf>
    <xf numFmtId="0" fontId="11" fillId="6" borderId="13" xfId="0" applyFont="1" applyFill="1" applyBorder="1" applyAlignment="1" applyProtection="1">
      <alignment horizontal="left" vertical="top"/>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2" fillId="4" borderId="15" xfId="0" applyFont="1" applyFill="1" applyBorder="1" applyAlignment="1" applyProtection="1">
      <alignment horizontal="left" vertical="top"/>
    </xf>
    <xf numFmtId="0" fontId="12" fillId="3" borderId="1" xfId="0" applyFont="1" applyFill="1" applyBorder="1" applyAlignment="1" applyProtection="1">
      <alignment horizontal="left" vertical="top" wrapText="1"/>
    </xf>
    <xf numFmtId="0" fontId="21" fillId="3" borderId="18"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21" fillId="3"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4" xfId="0" applyFont="1" applyFill="1" applyBorder="1" applyAlignment="1" applyProtection="1">
      <alignment horizontal="center" vertical="top" wrapText="1"/>
    </xf>
    <xf numFmtId="0" fontId="21" fillId="3" borderId="2" xfId="0" applyFont="1" applyFill="1" applyBorder="1" applyAlignment="1" applyProtection="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12" fillId="3" borderId="5"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12" fillId="3" borderId="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29" fillId="4" borderId="18" xfId="0" applyFont="1" applyFill="1" applyBorder="1" applyAlignment="1" applyProtection="1">
      <alignment horizontal="left" vertical="top"/>
    </xf>
    <xf numFmtId="0" fontId="29" fillId="4" borderId="3" xfId="0" applyFont="1" applyFill="1" applyBorder="1" applyAlignment="1" applyProtection="1">
      <alignment horizontal="left" vertical="top"/>
    </xf>
    <xf numFmtId="0" fontId="29" fillId="4" borderId="5" xfId="0" applyFont="1" applyFill="1" applyBorder="1" applyAlignment="1" applyProtection="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pplyProtection="1">
      <alignment horizontal="left" vertical="top"/>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 fillId="3" borderId="1"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28" fillId="4" borderId="1" xfId="0" applyFont="1" applyFill="1" applyBorder="1" applyAlignment="1" applyProtection="1">
      <alignment horizontal="left" vertical="top" wrapText="1"/>
    </xf>
    <xf numFmtId="0" fontId="13" fillId="8" borderId="12" xfId="0" applyFont="1" applyFill="1" applyBorder="1" applyProtection="1">
      <protection hidden="1"/>
    </xf>
    <xf numFmtId="0" fontId="13" fillId="8" borderId="0" xfId="0" applyFont="1" applyFill="1" applyBorder="1" applyProtection="1">
      <protection hidden="1"/>
    </xf>
    <xf numFmtId="3" fontId="0" fillId="0" borderId="16" xfId="0" applyNumberFormat="1" applyFill="1" applyBorder="1" applyAlignment="1" applyProtection="1">
      <alignment horizontal="center"/>
      <protection locked="0"/>
    </xf>
    <xf numFmtId="3" fontId="0" fillId="0" borderId="17" xfId="0" applyNumberFormat="1" applyFill="1" applyBorder="1" applyAlignment="1" applyProtection="1">
      <alignment horizontal="center"/>
      <protection locked="0"/>
    </xf>
    <xf numFmtId="0" fontId="13" fillId="8" borderId="0" xfId="0" applyFont="1" applyFill="1" applyBorder="1" applyAlignment="1" applyProtection="1">
      <alignment wrapText="1"/>
      <protection hidden="1"/>
    </xf>
    <xf numFmtId="3" fontId="0" fillId="0" borderId="16" xfId="0" applyNumberFormat="1" applyFill="1" applyBorder="1" applyAlignment="1" applyProtection="1">
      <alignment horizontal="center" vertical="center"/>
      <protection locked="0"/>
    </xf>
    <xf numFmtId="3" fontId="0" fillId="0" borderId="17" xfId="0" applyNumberFormat="1" applyFill="1" applyBorder="1" applyAlignment="1" applyProtection="1">
      <alignment horizontal="center" vertical="center"/>
      <protection locked="0"/>
    </xf>
    <xf numFmtId="0" fontId="0" fillId="8" borderId="0" xfId="0" applyFont="1" applyFill="1" applyBorder="1" applyAlignment="1" applyProtection="1">
      <alignment wrapText="1"/>
      <protection hidden="1"/>
    </xf>
    <xf numFmtId="0" fontId="13" fillId="8" borderId="8" xfId="0" applyFont="1" applyFill="1" applyBorder="1" applyProtection="1">
      <protection hidden="1"/>
    </xf>
    <xf numFmtId="0" fontId="0" fillId="5" borderId="0" xfId="0" applyFill="1" applyBorder="1" applyAlignment="1" applyProtection="1">
      <alignment horizontal="left" vertical="top" wrapText="1"/>
      <protection hidden="1"/>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5" borderId="0" xfId="0" applyFill="1" applyBorder="1" applyAlignment="1" applyProtection="1">
      <alignment vertical="top" wrapText="1"/>
      <protection hidden="1"/>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Border="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0" xfId="0" applyFont="1" applyFill="1" applyBorder="1" applyAlignment="1" applyProtection="1">
      <alignment horizontal="left" vertical="top" wrapText="1"/>
      <protection hidden="1"/>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0" fontId="14" fillId="5" borderId="0" xfId="0" applyFont="1" applyFill="1" applyBorder="1" applyAlignment="1" applyProtection="1">
      <alignment horizontal="left" vertical="top" wrapText="1"/>
      <protection hidden="1"/>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indent="3"/>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3" fontId="12" fillId="0" borderId="16"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9" fillId="3" borderId="12"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1" fillId="3" borderId="5"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0" fillId="0" borderId="1" xfId="0" applyBorder="1"/>
    <xf numFmtId="0" fontId="20" fillId="5"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11" fillId="3" borderId="18"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9" fillId="3" borderId="6" xfId="0" applyFont="1" applyFill="1" applyBorder="1" applyAlignment="1" applyProtection="1">
      <alignment horizontal="center" vertical="center" wrapText="1"/>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1" fillId="3" borderId="0" xfId="0" applyFont="1" applyFill="1" applyBorder="1" applyAlignment="1" applyProtection="1">
      <alignment horizontal="center"/>
      <protection hidden="1"/>
    </xf>
    <xf numFmtId="0" fontId="11" fillId="3" borderId="8" xfId="0" applyFont="1"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0" fontId="16" fillId="5" borderId="1" xfId="0" applyFont="1" applyFill="1" applyBorder="1" applyAlignment="1" applyProtection="1">
      <alignment horizontal="center" vertical="center"/>
      <protection hidden="1"/>
    </xf>
    <xf numFmtId="0" fontId="11" fillId="3" borderId="12" xfId="0" applyFont="1" applyFill="1" applyBorder="1" applyAlignment="1" applyProtection="1">
      <alignment horizont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Border="1"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0" fontId="12" fillId="0" borderId="16"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1" fillId="3" borderId="18" xfId="0" applyFont="1"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locked="0"/>
    </xf>
    <xf numFmtId="0" fontId="12" fillId="0" borderId="16" xfId="0" applyNumberFormat="1" applyFont="1" applyBorder="1" applyAlignment="1" applyProtection="1">
      <alignment horizontal="center" vertical="center"/>
      <protection locked="0" hidden="1"/>
    </xf>
    <xf numFmtId="0" fontId="12" fillId="0" borderId="4" xfId="0" applyNumberFormat="1" applyFont="1" applyBorder="1" applyAlignment="1" applyProtection="1">
      <alignment horizontal="center" vertical="center"/>
      <protection locked="0" hidden="1"/>
    </xf>
    <xf numFmtId="0" fontId="12" fillId="0" borderId="17" xfId="0" applyNumberFormat="1" applyFont="1" applyBorder="1" applyAlignment="1" applyProtection="1">
      <alignment horizontal="center" vertical="center"/>
      <protection locked="0" hidden="1"/>
    </xf>
    <xf numFmtId="0" fontId="12" fillId="0" borderId="16" xfId="0" applyNumberFormat="1" applyFont="1" applyBorder="1" applyAlignment="1" applyProtection="1">
      <alignment horizontal="center" vertical="center"/>
      <protection hidden="1"/>
    </xf>
    <xf numFmtId="0" fontId="12" fillId="0" borderId="4" xfId="0" applyNumberFormat="1" applyFont="1" applyBorder="1" applyAlignment="1" applyProtection="1">
      <alignment horizontal="center" vertical="center"/>
      <protection hidden="1"/>
    </xf>
    <xf numFmtId="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2" fillId="0" borderId="16"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12" fillId="0" borderId="17" xfId="0" applyNumberFormat="1" applyFont="1" applyBorder="1" applyAlignment="1" applyProtection="1">
      <alignment horizontal="center" vertical="center"/>
    </xf>
    <xf numFmtId="0" fontId="12" fillId="0" borderId="16"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17" xfId="0" applyFont="1" applyBorder="1" applyAlignment="1" applyProtection="1">
      <alignment horizontal="left" vertical="center"/>
    </xf>
    <xf numFmtId="0" fontId="11" fillId="3" borderId="0" xfId="0" applyFont="1" applyFill="1" applyBorder="1" applyAlignment="1" applyProtection="1">
      <alignment horizontal="center" vertical="top"/>
      <protection hidden="1"/>
    </xf>
    <xf numFmtId="0" fontId="16" fillId="2" borderId="18" xfId="0" applyFont="1" applyFill="1" applyBorder="1" applyAlignment="1" applyProtection="1">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0" fontId="0" fillId="5" borderId="1" xfId="0" applyFill="1" applyBorder="1" applyAlignment="1" applyProtection="1">
      <alignment horizontal="center"/>
      <protection hidden="1"/>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3" fontId="12" fillId="0" borderId="16" xfId="0" applyNumberFormat="1" applyFont="1" applyBorder="1" applyAlignment="1" applyProtection="1">
      <alignment horizontal="center" vertical="center"/>
    </xf>
    <xf numFmtId="3" fontId="12" fillId="0" borderId="17"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164" fontId="12" fillId="0" borderId="16" xfId="0" applyNumberFormat="1" applyFont="1" applyBorder="1" applyAlignment="1" applyProtection="1">
      <alignment horizontal="center" vertical="center"/>
    </xf>
    <xf numFmtId="164" fontId="12" fillId="0" borderId="4"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2" fillId="0" borderId="4"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Fill="1" applyBorder="1" applyAlignment="1" applyProtection="1">
      <alignment horizontal="center" vertical="center" wrapText="1"/>
      <protection hidden="1"/>
    </xf>
    <xf numFmtId="0" fontId="24" fillId="0" borderId="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38" fillId="0" borderId="1" xfId="0" applyFont="1" applyFill="1" applyBorder="1" applyAlignment="1" applyProtection="1">
      <alignment horizontal="center" vertical="top" wrapText="1"/>
      <protection hidden="1"/>
    </xf>
    <xf numFmtId="0" fontId="39" fillId="0" borderId="1" xfId="0" applyFont="1" applyFill="1" applyBorder="1" applyAlignment="1" applyProtection="1">
      <alignment horizontal="center" vertical="top"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2" fillId="0" borderId="16"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0" fillId="0" borderId="1" xfId="0" applyBorder="1" applyProtection="1">
      <protection hidden="1"/>
    </xf>
    <xf numFmtId="3" fontId="12" fillId="0" borderId="4" xfId="0" applyNumberFormat="1" applyFont="1" applyBorder="1" applyAlignment="1" applyProtection="1">
      <alignment horizontal="center" vertical="center"/>
      <protection hidden="1"/>
    </xf>
    <xf numFmtId="0" fontId="12" fillId="0" borderId="16"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558800</xdr:colOff>
          <xdr:row>9</xdr:row>
          <xdr:rowOff>533400</xdr:rowOff>
        </xdr:from>
        <xdr:to>
          <xdr:col>10</xdr:col>
          <xdr:colOff>38100</xdr:colOff>
          <xdr:row>9</xdr:row>
          <xdr:rowOff>768350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412750</xdr:colOff>
          <xdr:row>23</xdr:row>
          <xdr:rowOff>139700</xdr:rowOff>
        </xdr:from>
        <xdr:to>
          <xdr:col>4</xdr:col>
          <xdr:colOff>304800</xdr:colOff>
          <xdr:row>24</xdr:row>
          <xdr:rowOff>158750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139700</xdr:rowOff>
        </xdr:from>
        <xdr:to>
          <xdr:col>4</xdr:col>
          <xdr:colOff>101600</xdr:colOff>
          <xdr:row>25</xdr:row>
          <xdr:rowOff>158750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25</xdr:row>
          <xdr:rowOff>139700</xdr:rowOff>
        </xdr:from>
        <xdr:to>
          <xdr:col>4</xdr:col>
          <xdr:colOff>101600</xdr:colOff>
          <xdr:row>26</xdr:row>
          <xdr:rowOff>158750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26</xdr:row>
          <xdr:rowOff>139700</xdr:rowOff>
        </xdr:from>
        <xdr:to>
          <xdr:col>4</xdr:col>
          <xdr:colOff>101600</xdr:colOff>
          <xdr:row>27</xdr:row>
          <xdr:rowOff>158750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27</xdr:row>
          <xdr:rowOff>139700</xdr:rowOff>
        </xdr:from>
        <xdr:to>
          <xdr:col>4</xdr:col>
          <xdr:colOff>101600</xdr:colOff>
          <xdr:row>28</xdr:row>
          <xdr:rowOff>158750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28</xdr:row>
          <xdr:rowOff>139700</xdr:rowOff>
        </xdr:from>
        <xdr:to>
          <xdr:col>4</xdr:col>
          <xdr:colOff>101600</xdr:colOff>
          <xdr:row>29</xdr:row>
          <xdr:rowOff>158750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29</xdr:row>
          <xdr:rowOff>139700</xdr:rowOff>
        </xdr:from>
        <xdr:to>
          <xdr:col>4</xdr:col>
          <xdr:colOff>463550</xdr:colOff>
          <xdr:row>30</xdr:row>
          <xdr:rowOff>177800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30</xdr:row>
          <xdr:rowOff>139700</xdr:rowOff>
        </xdr:from>
        <xdr:to>
          <xdr:col>4</xdr:col>
          <xdr:colOff>101600</xdr:colOff>
          <xdr:row>31</xdr:row>
          <xdr:rowOff>158750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23</xdr:row>
          <xdr:rowOff>139700</xdr:rowOff>
        </xdr:from>
        <xdr:to>
          <xdr:col>7</xdr:col>
          <xdr:colOff>31750</xdr:colOff>
          <xdr:row>24</xdr:row>
          <xdr:rowOff>158750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24</xdr:row>
          <xdr:rowOff>139700</xdr:rowOff>
        </xdr:from>
        <xdr:to>
          <xdr:col>7</xdr:col>
          <xdr:colOff>31750</xdr:colOff>
          <xdr:row>25</xdr:row>
          <xdr:rowOff>158750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25</xdr:row>
          <xdr:rowOff>139700</xdr:rowOff>
        </xdr:from>
        <xdr:to>
          <xdr:col>8</xdr:col>
          <xdr:colOff>406400</xdr:colOff>
          <xdr:row>26</xdr:row>
          <xdr:rowOff>158750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26</xdr:row>
          <xdr:rowOff>139700</xdr:rowOff>
        </xdr:from>
        <xdr:to>
          <xdr:col>7</xdr:col>
          <xdr:colOff>31750</xdr:colOff>
          <xdr:row>27</xdr:row>
          <xdr:rowOff>158750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27</xdr:row>
          <xdr:rowOff>139700</xdr:rowOff>
        </xdr:from>
        <xdr:to>
          <xdr:col>7</xdr:col>
          <xdr:colOff>31750</xdr:colOff>
          <xdr:row>28</xdr:row>
          <xdr:rowOff>158750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28</xdr:row>
          <xdr:rowOff>139700</xdr:rowOff>
        </xdr:from>
        <xdr:to>
          <xdr:col>7</xdr:col>
          <xdr:colOff>31750</xdr:colOff>
          <xdr:row>29</xdr:row>
          <xdr:rowOff>158750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29</xdr:row>
          <xdr:rowOff>139700</xdr:rowOff>
        </xdr:from>
        <xdr:to>
          <xdr:col>7</xdr:col>
          <xdr:colOff>450850</xdr:colOff>
          <xdr:row>30</xdr:row>
          <xdr:rowOff>158750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30</xdr:row>
          <xdr:rowOff>139700</xdr:rowOff>
        </xdr:from>
        <xdr:to>
          <xdr:col>7</xdr:col>
          <xdr:colOff>31750</xdr:colOff>
          <xdr:row>31</xdr:row>
          <xdr:rowOff>158750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85</xdr:row>
          <xdr:rowOff>0</xdr:rowOff>
        </xdr:from>
        <xdr:to>
          <xdr:col>3</xdr:col>
          <xdr:colOff>762000</xdr:colOff>
          <xdr:row>86</xdr:row>
          <xdr:rowOff>31750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86</xdr:row>
          <xdr:rowOff>25400</xdr:rowOff>
        </xdr:from>
        <xdr:to>
          <xdr:col>4</xdr:col>
          <xdr:colOff>406400</xdr:colOff>
          <xdr:row>87</xdr:row>
          <xdr:rowOff>44450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87</xdr:row>
          <xdr:rowOff>82550</xdr:rowOff>
        </xdr:from>
        <xdr:to>
          <xdr:col>4</xdr:col>
          <xdr:colOff>406400</xdr:colOff>
          <xdr:row>88</xdr:row>
          <xdr:rowOff>114300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88</xdr:row>
          <xdr:rowOff>152400</xdr:rowOff>
        </xdr:from>
        <xdr:to>
          <xdr:col>4</xdr:col>
          <xdr:colOff>406400</xdr:colOff>
          <xdr:row>89</xdr:row>
          <xdr:rowOff>184150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90</xdr:row>
          <xdr:rowOff>31750</xdr:rowOff>
        </xdr:from>
        <xdr:to>
          <xdr:col>4</xdr:col>
          <xdr:colOff>406400</xdr:colOff>
          <xdr:row>91</xdr:row>
          <xdr:rowOff>63500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32</xdr:row>
          <xdr:rowOff>177800</xdr:rowOff>
        </xdr:from>
        <xdr:to>
          <xdr:col>8</xdr:col>
          <xdr:colOff>387350</xdr:colOff>
          <xdr:row>34</xdr:row>
          <xdr:rowOff>6350</xdr:rowOff>
        </xdr:to>
        <xdr:sp macro="" textlink="">
          <xdr:nvSpPr>
            <xdr:cNvPr id="34839" name="Option Button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37</xdr:row>
          <xdr:rowOff>177800</xdr:rowOff>
        </xdr:from>
        <xdr:to>
          <xdr:col>5</xdr:col>
          <xdr:colOff>342900</xdr:colOff>
          <xdr:row>39</xdr:row>
          <xdr:rowOff>6350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38</xdr:row>
          <xdr:rowOff>177800</xdr:rowOff>
        </xdr:from>
        <xdr:to>
          <xdr:col>5</xdr:col>
          <xdr:colOff>342900</xdr:colOff>
          <xdr:row>40</xdr:row>
          <xdr:rowOff>6350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39</xdr:row>
          <xdr:rowOff>177800</xdr:rowOff>
        </xdr:from>
        <xdr:to>
          <xdr:col>5</xdr:col>
          <xdr:colOff>342900</xdr:colOff>
          <xdr:row>41</xdr:row>
          <xdr:rowOff>6350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40</xdr:row>
          <xdr:rowOff>177800</xdr:rowOff>
        </xdr:from>
        <xdr:to>
          <xdr:col>5</xdr:col>
          <xdr:colOff>342900</xdr:colOff>
          <xdr:row>42</xdr:row>
          <xdr:rowOff>6350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41</xdr:row>
          <xdr:rowOff>177800</xdr:rowOff>
        </xdr:from>
        <xdr:to>
          <xdr:col>5</xdr:col>
          <xdr:colOff>342900</xdr:colOff>
          <xdr:row>43</xdr:row>
          <xdr:rowOff>6350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25400</xdr:rowOff>
        </xdr:from>
        <xdr:to>
          <xdr:col>7</xdr:col>
          <xdr:colOff>107950</xdr:colOff>
          <xdr:row>132</xdr:row>
          <xdr:rowOff>44450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222250</xdr:colOff>
          <xdr:row>133</xdr:row>
          <xdr:rowOff>69850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374650</xdr:colOff>
          <xdr:row>134</xdr:row>
          <xdr:rowOff>107950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374650</xdr:colOff>
          <xdr:row>135</xdr:row>
          <xdr:rowOff>146050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138</xdr:row>
          <xdr:rowOff>177800</xdr:rowOff>
        </xdr:from>
        <xdr:to>
          <xdr:col>7</xdr:col>
          <xdr:colOff>596900</xdr:colOff>
          <xdr:row>140</xdr:row>
          <xdr:rowOff>6350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138</xdr:row>
          <xdr:rowOff>177800</xdr:rowOff>
        </xdr:from>
        <xdr:to>
          <xdr:col>8</xdr:col>
          <xdr:colOff>425450</xdr:colOff>
          <xdr:row>140</xdr:row>
          <xdr:rowOff>6350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139</xdr:row>
          <xdr:rowOff>184150</xdr:rowOff>
        </xdr:from>
        <xdr:to>
          <xdr:col>7</xdr:col>
          <xdr:colOff>596900</xdr:colOff>
          <xdr:row>141</xdr:row>
          <xdr:rowOff>25400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139</xdr:row>
          <xdr:rowOff>184150</xdr:rowOff>
        </xdr:from>
        <xdr:to>
          <xdr:col>8</xdr:col>
          <xdr:colOff>425450</xdr:colOff>
          <xdr:row>141</xdr:row>
          <xdr:rowOff>25400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140</xdr:row>
          <xdr:rowOff>177800</xdr:rowOff>
        </xdr:from>
        <xdr:to>
          <xdr:col>7</xdr:col>
          <xdr:colOff>596900</xdr:colOff>
          <xdr:row>142</xdr:row>
          <xdr:rowOff>6350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140</xdr:row>
          <xdr:rowOff>177800</xdr:rowOff>
        </xdr:from>
        <xdr:to>
          <xdr:col>8</xdr:col>
          <xdr:colOff>425450</xdr:colOff>
          <xdr:row>142</xdr:row>
          <xdr:rowOff>6350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141</xdr:row>
          <xdr:rowOff>177800</xdr:rowOff>
        </xdr:from>
        <xdr:to>
          <xdr:col>7</xdr:col>
          <xdr:colOff>596900</xdr:colOff>
          <xdr:row>143</xdr:row>
          <xdr:rowOff>6350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141</xdr:row>
          <xdr:rowOff>177800</xdr:rowOff>
        </xdr:from>
        <xdr:to>
          <xdr:col>8</xdr:col>
          <xdr:colOff>425450</xdr:colOff>
          <xdr:row>143</xdr:row>
          <xdr:rowOff>6350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142</xdr:row>
          <xdr:rowOff>177800</xdr:rowOff>
        </xdr:from>
        <xdr:to>
          <xdr:col>7</xdr:col>
          <xdr:colOff>596900</xdr:colOff>
          <xdr:row>144</xdr:row>
          <xdr:rowOff>6350</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142</xdr:row>
          <xdr:rowOff>177800</xdr:rowOff>
        </xdr:from>
        <xdr:to>
          <xdr:col>8</xdr:col>
          <xdr:colOff>425450</xdr:colOff>
          <xdr:row>144</xdr:row>
          <xdr:rowOff>6350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143</xdr:row>
          <xdr:rowOff>177800</xdr:rowOff>
        </xdr:from>
        <xdr:to>
          <xdr:col>7</xdr:col>
          <xdr:colOff>596900</xdr:colOff>
          <xdr:row>145</xdr:row>
          <xdr:rowOff>6350</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143</xdr:row>
          <xdr:rowOff>177800</xdr:rowOff>
        </xdr:from>
        <xdr:to>
          <xdr:col>8</xdr:col>
          <xdr:colOff>425450</xdr:colOff>
          <xdr:row>145</xdr:row>
          <xdr:rowOff>6350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153</xdr:row>
          <xdr:rowOff>0</xdr:rowOff>
        </xdr:from>
        <xdr:to>
          <xdr:col>3</xdr:col>
          <xdr:colOff>114300</xdr:colOff>
          <xdr:row>154</xdr:row>
          <xdr:rowOff>25400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153</xdr:row>
          <xdr:rowOff>177800</xdr:rowOff>
        </xdr:from>
        <xdr:to>
          <xdr:col>3</xdr:col>
          <xdr:colOff>527050</xdr:colOff>
          <xdr:row>155</xdr:row>
          <xdr:rowOff>6350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154</xdr:row>
          <xdr:rowOff>184150</xdr:rowOff>
        </xdr:from>
        <xdr:to>
          <xdr:col>5</xdr:col>
          <xdr:colOff>184150</xdr:colOff>
          <xdr:row>156</xdr:row>
          <xdr:rowOff>25400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155</xdr:row>
          <xdr:rowOff>184150</xdr:rowOff>
        </xdr:from>
        <xdr:to>
          <xdr:col>5</xdr:col>
          <xdr:colOff>184150</xdr:colOff>
          <xdr:row>157</xdr:row>
          <xdr:rowOff>25400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156</xdr:row>
          <xdr:rowOff>184150</xdr:rowOff>
        </xdr:from>
        <xdr:to>
          <xdr:col>5</xdr:col>
          <xdr:colOff>184150</xdr:colOff>
          <xdr:row>158</xdr:row>
          <xdr:rowOff>25400</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157</xdr:row>
          <xdr:rowOff>177800</xdr:rowOff>
        </xdr:from>
        <xdr:to>
          <xdr:col>5</xdr:col>
          <xdr:colOff>184150</xdr:colOff>
          <xdr:row>159</xdr:row>
          <xdr:rowOff>6350</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158</xdr:row>
          <xdr:rowOff>177800</xdr:rowOff>
        </xdr:from>
        <xdr:to>
          <xdr:col>5</xdr:col>
          <xdr:colOff>184150</xdr:colOff>
          <xdr:row>160</xdr:row>
          <xdr:rowOff>6350</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160</xdr:row>
          <xdr:rowOff>0</xdr:rowOff>
        </xdr:from>
        <xdr:to>
          <xdr:col>5</xdr:col>
          <xdr:colOff>184150</xdr:colOff>
          <xdr:row>161</xdr:row>
          <xdr:rowOff>31750</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160</xdr:row>
          <xdr:rowOff>184150</xdr:rowOff>
        </xdr:from>
        <xdr:to>
          <xdr:col>5</xdr:col>
          <xdr:colOff>184150</xdr:colOff>
          <xdr:row>162</xdr:row>
          <xdr:rowOff>25400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161</xdr:row>
          <xdr:rowOff>177800</xdr:rowOff>
        </xdr:from>
        <xdr:to>
          <xdr:col>5</xdr:col>
          <xdr:colOff>184150</xdr:colOff>
          <xdr:row>163</xdr:row>
          <xdr:rowOff>6350</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162</xdr:row>
          <xdr:rowOff>184150</xdr:rowOff>
        </xdr:from>
        <xdr:to>
          <xdr:col>5</xdr:col>
          <xdr:colOff>184150</xdr:colOff>
          <xdr:row>164</xdr:row>
          <xdr:rowOff>25400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32</xdr:row>
          <xdr:rowOff>114300</xdr:rowOff>
        </xdr:from>
        <xdr:to>
          <xdr:col>8</xdr:col>
          <xdr:colOff>406400</xdr:colOff>
          <xdr:row>34</xdr:row>
          <xdr:rowOff>76200</xdr:rowOff>
        </xdr:to>
        <xdr:sp macro="" textlink="">
          <xdr:nvSpPr>
            <xdr:cNvPr id="34874" name="Group Box 58" hidden="1">
              <a:extLst>
                <a:ext uri="{63B3BB69-23CF-44E3-9099-C40C66FF867C}">
                  <a14:compatExt spid="_x0000_s348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444500</xdr:colOff>
          <xdr:row>54</xdr:row>
          <xdr:rowOff>0</xdr:rowOff>
        </xdr:to>
        <xdr:sp macro="" textlink="">
          <xdr:nvSpPr>
            <xdr:cNvPr id="34875" name="Group Box 59" hidden="1">
              <a:extLst>
                <a:ext uri="{63B3BB69-23CF-44E3-9099-C40C66FF867C}">
                  <a14:compatExt spid="_x0000_s348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0</xdr:rowOff>
        </xdr:from>
        <xdr:to>
          <xdr:col>5</xdr:col>
          <xdr:colOff>76200</xdr:colOff>
          <xdr:row>36</xdr:row>
          <xdr:rowOff>31750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139700</xdr:colOff>
          <xdr:row>36</xdr:row>
          <xdr:rowOff>31750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184150</xdr:rowOff>
        </xdr:from>
        <xdr:to>
          <xdr:col>7</xdr:col>
          <xdr:colOff>603250</xdr:colOff>
          <xdr:row>34</xdr:row>
          <xdr:rowOff>6350</xdr:rowOff>
        </xdr:to>
        <xdr:sp macro="" textlink="">
          <xdr:nvSpPr>
            <xdr:cNvPr id="34878" name="Option Button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603250</xdr:rowOff>
        </xdr:from>
        <xdr:to>
          <xdr:col>8</xdr:col>
          <xdr:colOff>273050</xdr:colOff>
          <xdr:row>53</xdr:row>
          <xdr:rowOff>946150</xdr:rowOff>
        </xdr:to>
        <xdr:sp macro="" textlink="">
          <xdr:nvSpPr>
            <xdr:cNvPr id="34879" name="Group Box 63" hidden="1">
              <a:extLst>
                <a:ext uri="{63B3BB69-23CF-44E3-9099-C40C66FF867C}">
                  <a14:compatExt spid="_x0000_s348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450850</xdr:colOff>
          <xdr:row>53</xdr:row>
          <xdr:rowOff>654050</xdr:rowOff>
        </xdr:from>
        <xdr:to>
          <xdr:col>8</xdr:col>
          <xdr:colOff>184150</xdr:colOff>
          <xdr:row>53</xdr:row>
          <xdr:rowOff>869950</xdr:rowOff>
        </xdr:to>
        <xdr:sp macro="" textlink="">
          <xdr:nvSpPr>
            <xdr:cNvPr id="34881" name="Option Button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641350</xdr:colOff>
          <xdr:row>53</xdr:row>
          <xdr:rowOff>641350</xdr:rowOff>
        </xdr:from>
        <xdr:to>
          <xdr:col>7</xdr:col>
          <xdr:colOff>298450</xdr:colOff>
          <xdr:row>53</xdr:row>
          <xdr:rowOff>869950</xdr:rowOff>
        </xdr:to>
        <xdr:sp macro="" textlink="">
          <xdr:nvSpPr>
            <xdr:cNvPr id="34882" name="Option Button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35</xdr:row>
          <xdr:rowOff>0</xdr:rowOff>
        </xdr:from>
        <xdr:to>
          <xdr:col>7</xdr:col>
          <xdr:colOff>260350</xdr:colOff>
          <xdr:row>36</xdr:row>
          <xdr:rowOff>38100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501650</xdr:colOff>
          <xdr:row>35</xdr:row>
          <xdr:rowOff>0</xdr:rowOff>
        </xdr:from>
        <xdr:to>
          <xdr:col>8</xdr:col>
          <xdr:colOff>330200</xdr:colOff>
          <xdr:row>36</xdr:row>
          <xdr:rowOff>38100</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24580" name="Button 4" hidden="1">
              <a:extLst>
                <a:ext uri="{63B3BB69-23CF-44E3-9099-C40C66FF867C}">
                  <a14:compatExt spid="_x0000_s2458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24581" name="Button 5" hidden="1">
              <a:extLst>
                <a:ext uri="{63B3BB69-23CF-44E3-9099-C40C66FF867C}">
                  <a14:compatExt spid="_x0000_s245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24582" name="Button 6" hidden="1">
              <a:extLst>
                <a:ext uri="{63B3BB69-23CF-44E3-9099-C40C66FF867C}">
                  <a14:compatExt spid="_x0000_s245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24583" name="Button 7" hidden="1">
              <a:extLst>
                <a:ext uri="{63B3BB69-23CF-44E3-9099-C40C66FF867C}">
                  <a14:compatExt spid="_x0000_s245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24584" name="Button 8" hidden="1">
              <a:extLst>
                <a:ext uri="{63B3BB69-23CF-44E3-9099-C40C66FF867C}">
                  <a14:compatExt spid="_x0000_s2458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24585" name="Button 9" hidden="1">
              <a:extLst>
                <a:ext uri="{63B3BB69-23CF-44E3-9099-C40C66FF867C}">
                  <a14:compatExt spid="_x0000_s245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24586" name="Button 10" hidden="1">
              <a:extLst>
                <a:ext uri="{63B3BB69-23CF-44E3-9099-C40C66FF867C}">
                  <a14:compatExt spid="_x0000_s2458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24587" name="Button 11" hidden="1">
              <a:extLst>
                <a:ext uri="{63B3BB69-23CF-44E3-9099-C40C66FF867C}">
                  <a14:compatExt spid="_x0000_s2458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24588" name="Button 12" hidden="1">
              <a:extLst>
                <a:ext uri="{63B3BB69-23CF-44E3-9099-C40C66FF867C}">
                  <a14:compatExt spid="_x0000_s245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24589" name="Button 13" hidden="1">
              <a:extLst>
                <a:ext uri="{63B3BB69-23CF-44E3-9099-C40C66FF867C}">
                  <a14:compatExt spid="_x0000_s2458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24590" name="Button 14" hidden="1">
              <a:extLst>
                <a:ext uri="{63B3BB69-23CF-44E3-9099-C40C66FF867C}">
                  <a14:compatExt spid="_x0000_s2459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24591" name="Button 15" hidden="1">
              <a:extLst>
                <a:ext uri="{63B3BB69-23CF-44E3-9099-C40C66FF867C}">
                  <a14:compatExt spid="_x0000_s245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24592" name="Button 16" hidden="1">
              <a:extLst>
                <a:ext uri="{63B3BB69-23CF-44E3-9099-C40C66FF867C}">
                  <a14:compatExt spid="_x0000_s245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24593" name="Button 17" hidden="1">
              <a:extLst>
                <a:ext uri="{63B3BB69-23CF-44E3-9099-C40C66FF867C}">
                  <a14:compatExt spid="_x0000_s245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24594" name="Button 18" hidden="1">
              <a:extLst>
                <a:ext uri="{63B3BB69-23CF-44E3-9099-C40C66FF867C}">
                  <a14:compatExt spid="_x0000_s245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24595" name="Button 19" hidden="1">
              <a:extLst>
                <a:ext uri="{63B3BB69-23CF-44E3-9099-C40C66FF867C}">
                  <a14:compatExt spid="_x0000_s245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24596" name="Button 20" hidden="1">
              <a:extLst>
                <a:ext uri="{63B3BB69-23CF-44E3-9099-C40C66FF867C}">
                  <a14:compatExt spid="_x0000_s245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24597" name="Button 21" hidden="1">
              <a:extLst>
                <a:ext uri="{63B3BB69-23CF-44E3-9099-C40C66FF867C}">
                  <a14:compatExt spid="_x0000_s245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24600" name="Button 24" hidden="1">
              <a:extLst>
                <a:ext uri="{63B3BB69-23CF-44E3-9099-C40C66FF867C}">
                  <a14:compatExt spid="_x0000_s246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24672" name="Button 96" hidden="1">
              <a:extLst>
                <a:ext uri="{63B3BB69-23CF-44E3-9099-C40C66FF867C}">
                  <a14:compatExt spid="_x0000_s2467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24673" name="Button 97" hidden="1">
              <a:extLst>
                <a:ext uri="{63B3BB69-23CF-44E3-9099-C40C66FF867C}">
                  <a14:compatExt spid="_x0000_s24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24674" name="Button 98" hidden="1">
              <a:extLst>
                <a:ext uri="{63B3BB69-23CF-44E3-9099-C40C66FF867C}">
                  <a14:compatExt spid="_x0000_s24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24678" name="Button 102" hidden="1">
              <a:extLst>
                <a:ext uri="{63B3BB69-23CF-44E3-9099-C40C66FF867C}">
                  <a14:compatExt spid="_x0000_s2467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24679" name="Button 103" hidden="1">
              <a:extLst>
                <a:ext uri="{63B3BB69-23CF-44E3-9099-C40C66FF867C}">
                  <a14:compatExt spid="_x0000_s246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24730" name="Button 154" hidden="1">
              <a:extLst>
                <a:ext uri="{63B3BB69-23CF-44E3-9099-C40C66FF867C}">
                  <a14:compatExt spid="_x0000_s247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24734" name="Button 158" hidden="1">
              <a:extLst>
                <a:ext uri="{63B3BB69-23CF-44E3-9099-C40C66FF867C}">
                  <a14:compatExt spid="_x0000_s2473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24774" name="Button 198" hidden="1">
              <a:extLst>
                <a:ext uri="{63B3BB69-23CF-44E3-9099-C40C66FF867C}">
                  <a14:compatExt spid="_x0000_s247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24775" name="Button 199" hidden="1">
              <a:extLst>
                <a:ext uri="{63B3BB69-23CF-44E3-9099-C40C66FF867C}">
                  <a14:compatExt spid="_x0000_s2477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24776" name="Button 200" hidden="1">
              <a:extLst>
                <a:ext uri="{63B3BB69-23CF-44E3-9099-C40C66FF867C}">
                  <a14:compatExt spid="_x0000_s2477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24781" name="Button 205" hidden="1">
              <a:extLst>
                <a:ext uri="{63B3BB69-23CF-44E3-9099-C40C66FF867C}">
                  <a14:compatExt spid="_x0000_s247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0417" name="Button 1" hidden="1">
              <a:extLst>
                <a:ext uri="{63B3BB69-23CF-44E3-9099-C40C66FF867C}">
                  <a14:compatExt spid="_x0000_s604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0418" name="Button 2" hidden="1">
              <a:extLst>
                <a:ext uri="{63B3BB69-23CF-44E3-9099-C40C66FF867C}">
                  <a14:compatExt spid="_x0000_s604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0419" name="Button 3" hidden="1">
              <a:extLst>
                <a:ext uri="{63B3BB69-23CF-44E3-9099-C40C66FF867C}">
                  <a14:compatExt spid="_x0000_s604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0420" name="Button 4" hidden="1">
              <a:extLst>
                <a:ext uri="{63B3BB69-23CF-44E3-9099-C40C66FF867C}">
                  <a14:compatExt spid="_x0000_s604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0421" name="Button 5" hidden="1">
              <a:extLst>
                <a:ext uri="{63B3BB69-23CF-44E3-9099-C40C66FF867C}">
                  <a14:compatExt spid="_x0000_s604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0422" name="Button 6" hidden="1">
              <a:extLst>
                <a:ext uri="{63B3BB69-23CF-44E3-9099-C40C66FF867C}">
                  <a14:compatExt spid="_x0000_s6042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0423" name="Button 7" hidden="1">
              <a:extLst>
                <a:ext uri="{63B3BB69-23CF-44E3-9099-C40C66FF867C}">
                  <a14:compatExt spid="_x0000_s6042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0424" name="Button 8" hidden="1">
              <a:extLst>
                <a:ext uri="{63B3BB69-23CF-44E3-9099-C40C66FF867C}">
                  <a14:compatExt spid="_x0000_s604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0425" name="Button 9" hidden="1">
              <a:extLst>
                <a:ext uri="{63B3BB69-23CF-44E3-9099-C40C66FF867C}">
                  <a14:compatExt spid="_x0000_s604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0426" name="Button 10" hidden="1">
              <a:extLst>
                <a:ext uri="{63B3BB69-23CF-44E3-9099-C40C66FF867C}">
                  <a14:compatExt spid="_x0000_s604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0427" name="Button 11" hidden="1">
              <a:extLst>
                <a:ext uri="{63B3BB69-23CF-44E3-9099-C40C66FF867C}">
                  <a14:compatExt spid="_x0000_s6042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0428" name="Button 12" hidden="1">
              <a:extLst>
                <a:ext uri="{63B3BB69-23CF-44E3-9099-C40C66FF867C}">
                  <a14:compatExt spid="_x0000_s6042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0429" name="Button 13" hidden="1">
              <a:extLst>
                <a:ext uri="{63B3BB69-23CF-44E3-9099-C40C66FF867C}">
                  <a14:compatExt spid="_x0000_s604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0430" name="Button 14" hidden="1">
              <a:extLst>
                <a:ext uri="{63B3BB69-23CF-44E3-9099-C40C66FF867C}">
                  <a14:compatExt spid="_x0000_s604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0431" name="Button 15" hidden="1">
              <a:extLst>
                <a:ext uri="{63B3BB69-23CF-44E3-9099-C40C66FF867C}">
                  <a14:compatExt spid="_x0000_s604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0432" name="Button 16" hidden="1">
              <a:extLst>
                <a:ext uri="{63B3BB69-23CF-44E3-9099-C40C66FF867C}">
                  <a14:compatExt spid="_x0000_s604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0433" name="Button 17" hidden="1">
              <a:extLst>
                <a:ext uri="{63B3BB69-23CF-44E3-9099-C40C66FF867C}">
                  <a14:compatExt spid="_x0000_s6043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0434" name="Button 18" hidden="1">
              <a:extLst>
                <a:ext uri="{63B3BB69-23CF-44E3-9099-C40C66FF867C}">
                  <a14:compatExt spid="_x0000_s6043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0435" name="Button 19" hidden="1">
              <a:extLst>
                <a:ext uri="{63B3BB69-23CF-44E3-9099-C40C66FF867C}">
                  <a14:compatExt spid="_x0000_s604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0436" name="Button 20" hidden="1">
              <a:extLst>
                <a:ext uri="{63B3BB69-23CF-44E3-9099-C40C66FF867C}">
                  <a14:compatExt spid="_x0000_s6043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0437" name="Button 21" hidden="1">
              <a:extLst>
                <a:ext uri="{63B3BB69-23CF-44E3-9099-C40C66FF867C}">
                  <a14:compatExt spid="_x0000_s6043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0439" name="Button 23" hidden="1">
              <a:extLst>
                <a:ext uri="{63B3BB69-23CF-44E3-9099-C40C66FF867C}">
                  <a14:compatExt spid="_x0000_s6043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0440" name="Button 24" hidden="1">
              <a:extLst>
                <a:ext uri="{63B3BB69-23CF-44E3-9099-C40C66FF867C}">
                  <a14:compatExt spid="_x0000_s6044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0441" name="Button 25" hidden="1">
              <a:extLst>
                <a:ext uri="{63B3BB69-23CF-44E3-9099-C40C66FF867C}">
                  <a14:compatExt spid="_x0000_s604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0442" name="Button 26" hidden="1">
              <a:extLst>
                <a:ext uri="{63B3BB69-23CF-44E3-9099-C40C66FF867C}">
                  <a14:compatExt spid="_x0000_s6044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0443" name="Button 27" hidden="1">
              <a:extLst>
                <a:ext uri="{63B3BB69-23CF-44E3-9099-C40C66FF867C}">
                  <a14:compatExt spid="_x0000_s6044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0444" name="Button 28" hidden="1">
              <a:extLst>
                <a:ext uri="{63B3BB69-23CF-44E3-9099-C40C66FF867C}">
                  <a14:compatExt spid="_x0000_s6044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0445" name="Button 29" hidden="1">
              <a:extLst>
                <a:ext uri="{63B3BB69-23CF-44E3-9099-C40C66FF867C}">
                  <a14:compatExt spid="_x0000_s604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0446" name="Button 30" hidden="1">
              <a:extLst>
                <a:ext uri="{63B3BB69-23CF-44E3-9099-C40C66FF867C}">
                  <a14:compatExt spid="_x0000_s6044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0447" name="Button 31" hidden="1">
              <a:extLst>
                <a:ext uri="{63B3BB69-23CF-44E3-9099-C40C66FF867C}">
                  <a14:compatExt spid="_x0000_s6044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0448" name="Button 32" hidden="1">
              <a:extLst>
                <a:ext uri="{63B3BB69-23CF-44E3-9099-C40C66FF867C}">
                  <a14:compatExt spid="_x0000_s604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0449" name="Button 33" hidden="1">
              <a:extLst>
                <a:ext uri="{63B3BB69-23CF-44E3-9099-C40C66FF867C}">
                  <a14:compatExt spid="_x0000_s6044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0450" name="Button 34" hidden="1">
              <a:extLst>
                <a:ext uri="{63B3BB69-23CF-44E3-9099-C40C66FF867C}">
                  <a14:compatExt spid="_x0000_s604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2465" name="Button 1" hidden="1">
              <a:extLst>
                <a:ext uri="{63B3BB69-23CF-44E3-9099-C40C66FF867C}">
                  <a14:compatExt spid="_x0000_s6246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2466" name="Button 2" hidden="1">
              <a:extLst>
                <a:ext uri="{63B3BB69-23CF-44E3-9099-C40C66FF867C}">
                  <a14:compatExt spid="_x0000_s6246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2467" name="Button 3" hidden="1">
              <a:extLst>
                <a:ext uri="{63B3BB69-23CF-44E3-9099-C40C66FF867C}">
                  <a14:compatExt spid="_x0000_s6246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2468" name="Button 4" hidden="1">
              <a:extLst>
                <a:ext uri="{63B3BB69-23CF-44E3-9099-C40C66FF867C}">
                  <a14:compatExt spid="_x0000_s6246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2469" name="Button 5" hidden="1">
              <a:extLst>
                <a:ext uri="{63B3BB69-23CF-44E3-9099-C40C66FF867C}">
                  <a14:compatExt spid="_x0000_s6246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2470" name="Button 6" hidden="1">
              <a:extLst>
                <a:ext uri="{63B3BB69-23CF-44E3-9099-C40C66FF867C}">
                  <a14:compatExt spid="_x0000_s6247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2471" name="Button 7" hidden="1">
              <a:extLst>
                <a:ext uri="{63B3BB69-23CF-44E3-9099-C40C66FF867C}">
                  <a14:compatExt spid="_x0000_s6247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2472" name="Button 8" hidden="1">
              <a:extLst>
                <a:ext uri="{63B3BB69-23CF-44E3-9099-C40C66FF867C}">
                  <a14:compatExt spid="_x0000_s6247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2473" name="Button 9" hidden="1">
              <a:extLst>
                <a:ext uri="{63B3BB69-23CF-44E3-9099-C40C66FF867C}">
                  <a14:compatExt spid="_x0000_s624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2474" name="Button 10" hidden="1">
              <a:extLst>
                <a:ext uri="{63B3BB69-23CF-44E3-9099-C40C66FF867C}">
                  <a14:compatExt spid="_x0000_s624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2475" name="Button 11" hidden="1">
              <a:extLst>
                <a:ext uri="{63B3BB69-23CF-44E3-9099-C40C66FF867C}">
                  <a14:compatExt spid="_x0000_s6247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2476" name="Button 12" hidden="1">
              <a:extLst>
                <a:ext uri="{63B3BB69-23CF-44E3-9099-C40C66FF867C}">
                  <a14:compatExt spid="_x0000_s6247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2477" name="Button 13" hidden="1">
              <a:extLst>
                <a:ext uri="{63B3BB69-23CF-44E3-9099-C40C66FF867C}">
                  <a14:compatExt spid="_x0000_s6247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2478" name="Button 14" hidden="1">
              <a:extLst>
                <a:ext uri="{63B3BB69-23CF-44E3-9099-C40C66FF867C}">
                  <a14:compatExt spid="_x0000_s6247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2479" name="Button 15" hidden="1">
              <a:extLst>
                <a:ext uri="{63B3BB69-23CF-44E3-9099-C40C66FF867C}">
                  <a14:compatExt spid="_x0000_s624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2480" name="Button 16" hidden="1">
              <a:extLst>
                <a:ext uri="{63B3BB69-23CF-44E3-9099-C40C66FF867C}">
                  <a14:compatExt spid="_x0000_s6248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2481" name="Button 17" hidden="1">
              <a:extLst>
                <a:ext uri="{63B3BB69-23CF-44E3-9099-C40C66FF867C}">
                  <a14:compatExt spid="_x0000_s624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2482" name="Button 18" hidden="1">
              <a:extLst>
                <a:ext uri="{63B3BB69-23CF-44E3-9099-C40C66FF867C}">
                  <a14:compatExt spid="_x0000_s62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2483" name="Button 19" hidden="1">
              <a:extLst>
                <a:ext uri="{63B3BB69-23CF-44E3-9099-C40C66FF867C}">
                  <a14:compatExt spid="_x0000_s62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2484" name="Button 20" hidden="1">
              <a:extLst>
                <a:ext uri="{63B3BB69-23CF-44E3-9099-C40C66FF867C}">
                  <a14:compatExt spid="_x0000_s6248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2485" name="Button 21" hidden="1">
              <a:extLst>
                <a:ext uri="{63B3BB69-23CF-44E3-9099-C40C66FF867C}">
                  <a14:compatExt spid="_x0000_s624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2487" name="Button 23" hidden="1">
              <a:extLst>
                <a:ext uri="{63B3BB69-23CF-44E3-9099-C40C66FF867C}">
                  <a14:compatExt spid="_x0000_s6248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2488" name="Button 24" hidden="1">
              <a:extLst>
                <a:ext uri="{63B3BB69-23CF-44E3-9099-C40C66FF867C}">
                  <a14:compatExt spid="_x0000_s624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2489" name="Button 25" hidden="1">
              <a:extLst>
                <a:ext uri="{63B3BB69-23CF-44E3-9099-C40C66FF867C}">
                  <a14:compatExt spid="_x0000_s6248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2490" name="Button 26" hidden="1">
              <a:extLst>
                <a:ext uri="{63B3BB69-23CF-44E3-9099-C40C66FF867C}">
                  <a14:compatExt spid="_x0000_s6249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2491" name="Button 27" hidden="1">
              <a:extLst>
                <a:ext uri="{63B3BB69-23CF-44E3-9099-C40C66FF867C}">
                  <a14:compatExt spid="_x0000_s624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2492" name="Button 28" hidden="1">
              <a:extLst>
                <a:ext uri="{63B3BB69-23CF-44E3-9099-C40C66FF867C}">
                  <a14:compatExt spid="_x0000_s624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2493" name="Button 29" hidden="1">
              <a:extLst>
                <a:ext uri="{63B3BB69-23CF-44E3-9099-C40C66FF867C}">
                  <a14:compatExt spid="_x0000_s624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2494" name="Button 30" hidden="1">
              <a:extLst>
                <a:ext uri="{63B3BB69-23CF-44E3-9099-C40C66FF867C}">
                  <a14:compatExt spid="_x0000_s624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2495" name="Button 31" hidden="1">
              <a:extLst>
                <a:ext uri="{63B3BB69-23CF-44E3-9099-C40C66FF867C}">
                  <a14:compatExt spid="_x0000_s624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2496" name="Button 32" hidden="1">
              <a:extLst>
                <a:ext uri="{63B3BB69-23CF-44E3-9099-C40C66FF867C}">
                  <a14:compatExt spid="_x0000_s624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2497" name="Button 33" hidden="1">
              <a:extLst>
                <a:ext uri="{63B3BB69-23CF-44E3-9099-C40C66FF867C}">
                  <a14:compatExt spid="_x0000_s624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2498" name="Button 34" hidden="1">
              <a:extLst>
                <a:ext uri="{63B3BB69-23CF-44E3-9099-C40C66FF867C}">
                  <a14:compatExt spid="_x0000_s624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3489" name="Button 1" hidden="1">
              <a:extLst>
                <a:ext uri="{63B3BB69-23CF-44E3-9099-C40C66FF867C}">
                  <a14:compatExt spid="_x0000_s6348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3490" name="Button 2" hidden="1">
              <a:extLst>
                <a:ext uri="{63B3BB69-23CF-44E3-9099-C40C66FF867C}">
                  <a14:compatExt spid="_x0000_s6349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3491" name="Button 3" hidden="1">
              <a:extLst>
                <a:ext uri="{63B3BB69-23CF-44E3-9099-C40C66FF867C}">
                  <a14:compatExt spid="_x0000_s634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3492" name="Button 4" hidden="1">
              <a:extLst>
                <a:ext uri="{63B3BB69-23CF-44E3-9099-C40C66FF867C}">
                  <a14:compatExt spid="_x0000_s634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3493" name="Button 5" hidden="1">
              <a:extLst>
                <a:ext uri="{63B3BB69-23CF-44E3-9099-C40C66FF867C}">
                  <a14:compatExt spid="_x0000_s634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3494" name="Button 6" hidden="1">
              <a:extLst>
                <a:ext uri="{63B3BB69-23CF-44E3-9099-C40C66FF867C}">
                  <a14:compatExt spid="_x0000_s634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3495" name="Button 7" hidden="1">
              <a:extLst>
                <a:ext uri="{63B3BB69-23CF-44E3-9099-C40C66FF867C}">
                  <a14:compatExt spid="_x0000_s634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3496" name="Button 8" hidden="1">
              <a:extLst>
                <a:ext uri="{63B3BB69-23CF-44E3-9099-C40C66FF867C}">
                  <a14:compatExt spid="_x0000_s634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3497" name="Button 9" hidden="1">
              <a:extLst>
                <a:ext uri="{63B3BB69-23CF-44E3-9099-C40C66FF867C}">
                  <a14:compatExt spid="_x0000_s634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3498" name="Button 10" hidden="1">
              <a:extLst>
                <a:ext uri="{63B3BB69-23CF-44E3-9099-C40C66FF867C}">
                  <a14:compatExt spid="_x0000_s634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3499" name="Button 11" hidden="1">
              <a:extLst>
                <a:ext uri="{63B3BB69-23CF-44E3-9099-C40C66FF867C}">
                  <a14:compatExt spid="_x0000_s6349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3500" name="Button 12" hidden="1">
              <a:extLst>
                <a:ext uri="{63B3BB69-23CF-44E3-9099-C40C66FF867C}">
                  <a14:compatExt spid="_x0000_s635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3501" name="Button 13" hidden="1">
              <a:extLst>
                <a:ext uri="{63B3BB69-23CF-44E3-9099-C40C66FF867C}">
                  <a14:compatExt spid="_x0000_s635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3502" name="Button 14" hidden="1">
              <a:extLst>
                <a:ext uri="{63B3BB69-23CF-44E3-9099-C40C66FF867C}">
                  <a14:compatExt spid="_x0000_s6350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3503" name="Button 15" hidden="1">
              <a:extLst>
                <a:ext uri="{63B3BB69-23CF-44E3-9099-C40C66FF867C}">
                  <a14:compatExt spid="_x0000_s635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3504" name="Button 16" hidden="1">
              <a:extLst>
                <a:ext uri="{63B3BB69-23CF-44E3-9099-C40C66FF867C}">
                  <a14:compatExt spid="_x0000_s635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3505" name="Button 17" hidden="1">
              <a:extLst>
                <a:ext uri="{63B3BB69-23CF-44E3-9099-C40C66FF867C}">
                  <a14:compatExt spid="_x0000_s635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3506" name="Button 18" hidden="1">
              <a:extLst>
                <a:ext uri="{63B3BB69-23CF-44E3-9099-C40C66FF867C}">
                  <a14:compatExt spid="_x0000_s63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3507" name="Button 19" hidden="1">
              <a:extLst>
                <a:ext uri="{63B3BB69-23CF-44E3-9099-C40C66FF867C}">
                  <a14:compatExt spid="_x0000_s63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3508" name="Button 20" hidden="1">
              <a:extLst>
                <a:ext uri="{63B3BB69-23CF-44E3-9099-C40C66FF867C}">
                  <a14:compatExt spid="_x0000_s6350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3509" name="Button 21" hidden="1">
              <a:extLst>
                <a:ext uri="{63B3BB69-23CF-44E3-9099-C40C66FF867C}">
                  <a14:compatExt spid="_x0000_s6350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3511" name="Button 23" hidden="1">
              <a:extLst>
                <a:ext uri="{63B3BB69-23CF-44E3-9099-C40C66FF867C}">
                  <a14:compatExt spid="_x0000_s635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3512" name="Button 24" hidden="1">
              <a:extLst>
                <a:ext uri="{63B3BB69-23CF-44E3-9099-C40C66FF867C}">
                  <a14:compatExt spid="_x0000_s6351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3513" name="Button 25" hidden="1">
              <a:extLst>
                <a:ext uri="{63B3BB69-23CF-44E3-9099-C40C66FF867C}">
                  <a14:compatExt spid="_x0000_s6351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3514" name="Button 26" hidden="1">
              <a:extLst>
                <a:ext uri="{63B3BB69-23CF-44E3-9099-C40C66FF867C}">
                  <a14:compatExt spid="_x0000_s635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3515" name="Button 27" hidden="1">
              <a:extLst>
                <a:ext uri="{63B3BB69-23CF-44E3-9099-C40C66FF867C}">
                  <a14:compatExt spid="_x0000_s635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3516" name="Button 28" hidden="1">
              <a:extLst>
                <a:ext uri="{63B3BB69-23CF-44E3-9099-C40C66FF867C}">
                  <a14:compatExt spid="_x0000_s6351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3517" name="Button 29" hidden="1">
              <a:extLst>
                <a:ext uri="{63B3BB69-23CF-44E3-9099-C40C66FF867C}">
                  <a14:compatExt spid="_x0000_s635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3518" name="Button 30" hidden="1">
              <a:extLst>
                <a:ext uri="{63B3BB69-23CF-44E3-9099-C40C66FF867C}">
                  <a14:compatExt spid="_x0000_s635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3519" name="Button 31" hidden="1">
              <a:extLst>
                <a:ext uri="{63B3BB69-23CF-44E3-9099-C40C66FF867C}">
                  <a14:compatExt spid="_x0000_s635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3520" name="Button 32" hidden="1">
              <a:extLst>
                <a:ext uri="{63B3BB69-23CF-44E3-9099-C40C66FF867C}">
                  <a14:compatExt spid="_x0000_s635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3521" name="Button 33" hidden="1">
              <a:extLst>
                <a:ext uri="{63B3BB69-23CF-44E3-9099-C40C66FF867C}">
                  <a14:compatExt spid="_x0000_s635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3522" name="Button 34" hidden="1">
              <a:extLst>
                <a:ext uri="{63B3BB69-23CF-44E3-9099-C40C66FF867C}">
                  <a14:compatExt spid="_x0000_s6352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4513" name="Button 1" hidden="1">
              <a:extLst>
                <a:ext uri="{63B3BB69-23CF-44E3-9099-C40C66FF867C}">
                  <a14:compatExt spid="_x0000_s6451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4514" name="Button 2" hidden="1">
              <a:extLst>
                <a:ext uri="{63B3BB69-23CF-44E3-9099-C40C66FF867C}">
                  <a14:compatExt spid="_x0000_s645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4515" name="Button 3" hidden="1">
              <a:extLst>
                <a:ext uri="{63B3BB69-23CF-44E3-9099-C40C66FF867C}">
                  <a14:compatExt spid="_x0000_s645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4516" name="Button 4" hidden="1">
              <a:extLst>
                <a:ext uri="{63B3BB69-23CF-44E3-9099-C40C66FF867C}">
                  <a14:compatExt spid="_x0000_s6451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4517" name="Button 5" hidden="1">
              <a:extLst>
                <a:ext uri="{63B3BB69-23CF-44E3-9099-C40C66FF867C}">
                  <a14:compatExt spid="_x0000_s645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4518" name="Button 6" hidden="1">
              <a:extLst>
                <a:ext uri="{63B3BB69-23CF-44E3-9099-C40C66FF867C}">
                  <a14:compatExt spid="_x0000_s645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4519" name="Button 7" hidden="1">
              <a:extLst>
                <a:ext uri="{63B3BB69-23CF-44E3-9099-C40C66FF867C}">
                  <a14:compatExt spid="_x0000_s645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4520" name="Button 8" hidden="1">
              <a:extLst>
                <a:ext uri="{63B3BB69-23CF-44E3-9099-C40C66FF867C}">
                  <a14:compatExt spid="_x0000_s645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4521" name="Button 9" hidden="1">
              <a:extLst>
                <a:ext uri="{63B3BB69-23CF-44E3-9099-C40C66FF867C}">
                  <a14:compatExt spid="_x0000_s645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4522" name="Button 10" hidden="1">
              <a:extLst>
                <a:ext uri="{63B3BB69-23CF-44E3-9099-C40C66FF867C}">
                  <a14:compatExt spid="_x0000_s6452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4523" name="Button 11" hidden="1">
              <a:extLst>
                <a:ext uri="{63B3BB69-23CF-44E3-9099-C40C66FF867C}">
                  <a14:compatExt spid="_x0000_s6452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4524" name="Button 12" hidden="1">
              <a:extLst>
                <a:ext uri="{63B3BB69-23CF-44E3-9099-C40C66FF867C}">
                  <a14:compatExt spid="_x0000_s645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4525" name="Button 13" hidden="1">
              <a:extLst>
                <a:ext uri="{63B3BB69-23CF-44E3-9099-C40C66FF867C}">
                  <a14:compatExt spid="_x0000_s645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4526" name="Button 14" hidden="1">
              <a:extLst>
                <a:ext uri="{63B3BB69-23CF-44E3-9099-C40C66FF867C}">
                  <a14:compatExt spid="_x0000_s645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4527" name="Button 15" hidden="1">
              <a:extLst>
                <a:ext uri="{63B3BB69-23CF-44E3-9099-C40C66FF867C}">
                  <a14:compatExt spid="_x0000_s6452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4528" name="Button 16" hidden="1">
              <a:extLst>
                <a:ext uri="{63B3BB69-23CF-44E3-9099-C40C66FF867C}">
                  <a14:compatExt spid="_x0000_s6452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4529" name="Button 17" hidden="1">
              <a:extLst>
                <a:ext uri="{63B3BB69-23CF-44E3-9099-C40C66FF867C}">
                  <a14:compatExt spid="_x0000_s645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4530" name="Button 18" hidden="1">
              <a:extLst>
                <a:ext uri="{63B3BB69-23CF-44E3-9099-C40C66FF867C}">
                  <a14:compatExt spid="_x0000_s64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4531" name="Button 19" hidden="1">
              <a:extLst>
                <a:ext uri="{63B3BB69-23CF-44E3-9099-C40C66FF867C}">
                  <a14:compatExt spid="_x0000_s64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4532" name="Button 20" hidden="1">
              <a:extLst>
                <a:ext uri="{63B3BB69-23CF-44E3-9099-C40C66FF867C}">
                  <a14:compatExt spid="_x0000_s645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4533" name="Button 21" hidden="1">
              <a:extLst>
                <a:ext uri="{63B3BB69-23CF-44E3-9099-C40C66FF867C}">
                  <a14:compatExt spid="_x0000_s6453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4535" name="Button 23" hidden="1">
              <a:extLst>
                <a:ext uri="{63B3BB69-23CF-44E3-9099-C40C66FF867C}">
                  <a14:compatExt spid="_x0000_s645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4536" name="Button 24" hidden="1">
              <a:extLst>
                <a:ext uri="{63B3BB69-23CF-44E3-9099-C40C66FF867C}">
                  <a14:compatExt spid="_x0000_s6453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4537" name="Button 25" hidden="1">
              <a:extLst>
                <a:ext uri="{63B3BB69-23CF-44E3-9099-C40C66FF867C}">
                  <a14:compatExt spid="_x0000_s6453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4538" name="Button 26" hidden="1">
              <a:extLst>
                <a:ext uri="{63B3BB69-23CF-44E3-9099-C40C66FF867C}">
                  <a14:compatExt spid="_x0000_s645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4539" name="Button 27" hidden="1">
              <a:extLst>
                <a:ext uri="{63B3BB69-23CF-44E3-9099-C40C66FF867C}">
                  <a14:compatExt spid="_x0000_s6453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4540" name="Button 28" hidden="1">
              <a:extLst>
                <a:ext uri="{63B3BB69-23CF-44E3-9099-C40C66FF867C}">
                  <a14:compatExt spid="_x0000_s6454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4541" name="Button 29" hidden="1">
              <a:extLst>
                <a:ext uri="{63B3BB69-23CF-44E3-9099-C40C66FF867C}">
                  <a14:compatExt spid="_x0000_s645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4542" name="Button 30" hidden="1">
              <a:extLst>
                <a:ext uri="{63B3BB69-23CF-44E3-9099-C40C66FF867C}">
                  <a14:compatExt spid="_x0000_s6454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4543" name="Button 31" hidden="1">
              <a:extLst>
                <a:ext uri="{63B3BB69-23CF-44E3-9099-C40C66FF867C}">
                  <a14:compatExt spid="_x0000_s6454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4544" name="Button 32" hidden="1">
              <a:extLst>
                <a:ext uri="{63B3BB69-23CF-44E3-9099-C40C66FF867C}">
                  <a14:compatExt spid="_x0000_s6454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4545" name="Button 33" hidden="1">
              <a:extLst>
                <a:ext uri="{63B3BB69-23CF-44E3-9099-C40C66FF867C}">
                  <a14:compatExt spid="_x0000_s645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4546" name="Button 34" hidden="1">
              <a:extLst>
                <a:ext uri="{63B3BB69-23CF-44E3-9099-C40C66FF867C}">
                  <a14:compatExt spid="_x0000_s6454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35</xdr:row>
          <xdr:rowOff>184150</xdr:rowOff>
        </xdr:from>
        <xdr:to>
          <xdr:col>1</xdr:col>
          <xdr:colOff>44450</xdr:colOff>
          <xdr:row>36</xdr:row>
          <xdr:rowOff>222250</xdr:rowOff>
        </xdr:to>
        <xdr:sp macro="" textlink="">
          <xdr:nvSpPr>
            <xdr:cNvPr id="46081" name="Button 1" hidden="1">
              <a:extLst>
                <a:ext uri="{63B3BB69-23CF-44E3-9099-C40C66FF867C}">
                  <a14:compatExt spid="_x0000_s460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59</xdr:row>
          <xdr:rowOff>69850</xdr:rowOff>
        </xdr:from>
        <xdr:to>
          <xdr:col>1</xdr:col>
          <xdr:colOff>44450</xdr:colOff>
          <xdr:row>60</xdr:row>
          <xdr:rowOff>107950</xdr:rowOff>
        </xdr:to>
        <xdr:sp macro="" textlink="">
          <xdr:nvSpPr>
            <xdr:cNvPr id="46082" name="Button 2" hidden="1">
              <a:extLst>
                <a:ext uri="{63B3BB69-23CF-44E3-9099-C40C66FF867C}">
                  <a14:compatExt spid="_x0000_s460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71</xdr:row>
          <xdr:rowOff>69850</xdr:rowOff>
        </xdr:from>
        <xdr:to>
          <xdr:col>1</xdr:col>
          <xdr:colOff>69850</xdr:colOff>
          <xdr:row>72</xdr:row>
          <xdr:rowOff>107950</xdr:rowOff>
        </xdr:to>
        <xdr:sp macro="" textlink="">
          <xdr:nvSpPr>
            <xdr:cNvPr id="46083" name="Button 3" hidden="1">
              <a:extLst>
                <a:ext uri="{63B3BB69-23CF-44E3-9099-C40C66FF867C}">
                  <a14:compatExt spid="_x0000_s460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96</xdr:row>
          <xdr:rowOff>69850</xdr:rowOff>
        </xdr:from>
        <xdr:to>
          <xdr:col>1</xdr:col>
          <xdr:colOff>44450</xdr:colOff>
          <xdr:row>97</xdr:row>
          <xdr:rowOff>107950</xdr:rowOff>
        </xdr:to>
        <xdr:sp macro="" textlink="">
          <xdr:nvSpPr>
            <xdr:cNvPr id="46084" name="Button 4" hidden="1">
              <a:extLst>
                <a:ext uri="{63B3BB69-23CF-44E3-9099-C40C66FF867C}">
                  <a14:compatExt spid="_x0000_s4608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140</xdr:row>
          <xdr:rowOff>63500</xdr:rowOff>
        </xdr:from>
        <xdr:to>
          <xdr:col>1</xdr:col>
          <xdr:colOff>44450</xdr:colOff>
          <xdr:row>140</xdr:row>
          <xdr:rowOff>292100</xdr:rowOff>
        </xdr:to>
        <xdr:sp macro="" textlink="">
          <xdr:nvSpPr>
            <xdr:cNvPr id="46085" name="Button 5" hidden="1">
              <a:extLst>
                <a:ext uri="{63B3BB69-23CF-44E3-9099-C40C66FF867C}">
                  <a14:compatExt spid="_x0000_s460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184150</xdr:rowOff>
        </xdr:from>
        <xdr:to>
          <xdr:col>2</xdr:col>
          <xdr:colOff>254000</xdr:colOff>
          <xdr:row>36</xdr:row>
          <xdr:rowOff>222250</xdr:rowOff>
        </xdr:to>
        <xdr:sp macro="" textlink="">
          <xdr:nvSpPr>
            <xdr:cNvPr id="46086" name="Button 6" hidden="1">
              <a:extLst>
                <a:ext uri="{63B3BB69-23CF-44E3-9099-C40C66FF867C}">
                  <a14:compatExt spid="_x0000_s4608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69850</xdr:rowOff>
        </xdr:from>
        <xdr:to>
          <xdr:col>2</xdr:col>
          <xdr:colOff>215900</xdr:colOff>
          <xdr:row>60</xdr:row>
          <xdr:rowOff>107950</xdr:rowOff>
        </xdr:to>
        <xdr:sp macro="" textlink="">
          <xdr:nvSpPr>
            <xdr:cNvPr id="46087" name="Button 7" hidden="1">
              <a:extLst>
                <a:ext uri="{63B3BB69-23CF-44E3-9099-C40C66FF867C}">
                  <a14:compatExt spid="_x0000_s4608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71</xdr:row>
          <xdr:rowOff>69850</xdr:rowOff>
        </xdr:from>
        <xdr:to>
          <xdr:col>2</xdr:col>
          <xdr:colOff>234950</xdr:colOff>
          <xdr:row>72</xdr:row>
          <xdr:rowOff>107950</xdr:rowOff>
        </xdr:to>
        <xdr:sp macro="" textlink="">
          <xdr:nvSpPr>
            <xdr:cNvPr id="46088" name="Button 8" hidden="1">
              <a:extLst>
                <a:ext uri="{63B3BB69-23CF-44E3-9099-C40C66FF867C}">
                  <a14:compatExt spid="_x0000_s460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69850</xdr:rowOff>
        </xdr:from>
        <xdr:to>
          <xdr:col>2</xdr:col>
          <xdr:colOff>254000</xdr:colOff>
          <xdr:row>97</xdr:row>
          <xdr:rowOff>107950</xdr:rowOff>
        </xdr:to>
        <xdr:sp macro="" textlink="">
          <xdr:nvSpPr>
            <xdr:cNvPr id="46089" name="Button 9" hidden="1">
              <a:extLst>
                <a:ext uri="{63B3BB69-23CF-44E3-9099-C40C66FF867C}">
                  <a14:compatExt spid="_x0000_s4608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140</xdr:row>
          <xdr:rowOff>63500</xdr:rowOff>
        </xdr:from>
        <xdr:to>
          <xdr:col>1</xdr:col>
          <xdr:colOff>1517650</xdr:colOff>
          <xdr:row>140</xdr:row>
          <xdr:rowOff>292100</xdr:rowOff>
        </xdr:to>
        <xdr:sp macro="" textlink="">
          <xdr:nvSpPr>
            <xdr:cNvPr id="46090" name="Button 10" hidden="1">
              <a:extLst>
                <a:ext uri="{63B3BB69-23CF-44E3-9099-C40C66FF867C}">
                  <a14:compatExt spid="_x0000_s4609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21</xdr:row>
          <xdr:rowOff>107950</xdr:rowOff>
        </xdr:from>
        <xdr:to>
          <xdr:col>1</xdr:col>
          <xdr:colOff>44450</xdr:colOff>
          <xdr:row>22</xdr:row>
          <xdr:rowOff>146050</xdr:rowOff>
        </xdr:to>
        <xdr:sp macro="" textlink="">
          <xdr:nvSpPr>
            <xdr:cNvPr id="46091" name="Button 11" hidden="1">
              <a:extLst>
                <a:ext uri="{63B3BB69-23CF-44E3-9099-C40C66FF867C}">
                  <a14:compatExt spid="_x0000_s460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21</xdr:row>
          <xdr:rowOff>107950</xdr:rowOff>
        </xdr:from>
        <xdr:to>
          <xdr:col>2</xdr:col>
          <xdr:colOff>222250</xdr:colOff>
          <xdr:row>22</xdr:row>
          <xdr:rowOff>146050</xdr:rowOff>
        </xdr:to>
        <xdr:sp macro="" textlink="">
          <xdr:nvSpPr>
            <xdr:cNvPr id="46092" name="Button 12" hidden="1">
              <a:extLst>
                <a:ext uri="{63B3BB69-23CF-44E3-9099-C40C66FF867C}">
                  <a14:compatExt spid="_x0000_s460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46093" name="Button 13" hidden="1">
              <a:extLst>
                <a:ext uri="{63B3BB69-23CF-44E3-9099-C40C66FF867C}">
                  <a14:compatExt spid="_x0000_s460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46094" name="Button 14" hidden="1">
              <a:extLst>
                <a:ext uri="{63B3BB69-23CF-44E3-9099-C40C66FF867C}">
                  <a14:compatExt spid="_x0000_s460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63500</xdr:rowOff>
        </xdr:from>
        <xdr:to>
          <xdr:col>1</xdr:col>
          <xdr:colOff>38100</xdr:colOff>
          <xdr:row>155</xdr:row>
          <xdr:rowOff>292100</xdr:rowOff>
        </xdr:to>
        <xdr:sp macro="" textlink="">
          <xdr:nvSpPr>
            <xdr:cNvPr id="46095" name="Button 15" hidden="1">
              <a:extLst>
                <a:ext uri="{63B3BB69-23CF-44E3-9099-C40C66FF867C}">
                  <a14:compatExt spid="_x0000_s460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155</xdr:row>
          <xdr:rowOff>63500</xdr:rowOff>
        </xdr:from>
        <xdr:to>
          <xdr:col>2</xdr:col>
          <xdr:colOff>196850</xdr:colOff>
          <xdr:row>155</xdr:row>
          <xdr:rowOff>292100</xdr:rowOff>
        </xdr:to>
        <xdr:sp macro="" textlink="">
          <xdr:nvSpPr>
            <xdr:cNvPr id="46096" name="Button 16" hidden="1">
              <a:extLst>
                <a:ext uri="{63B3BB69-23CF-44E3-9099-C40C66FF867C}">
                  <a14:compatExt spid="_x0000_s460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15</xdr:row>
          <xdr:rowOff>25400</xdr:rowOff>
        </xdr:from>
        <xdr:to>
          <xdr:col>11</xdr:col>
          <xdr:colOff>711200</xdr:colOff>
          <xdr:row>15</xdr:row>
          <xdr:rowOff>260350</xdr:rowOff>
        </xdr:to>
        <xdr:sp macro="" textlink="">
          <xdr:nvSpPr>
            <xdr:cNvPr id="46097" name="Button 17" hidden="1">
              <a:extLst>
                <a:ext uri="{63B3BB69-23CF-44E3-9099-C40C66FF867C}">
                  <a14:compatExt spid="_x0000_s460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29</xdr:row>
          <xdr:rowOff>25400</xdr:rowOff>
        </xdr:from>
        <xdr:to>
          <xdr:col>12</xdr:col>
          <xdr:colOff>0</xdr:colOff>
          <xdr:row>29</xdr:row>
          <xdr:rowOff>260350</xdr:rowOff>
        </xdr:to>
        <xdr:sp macro="" textlink="">
          <xdr:nvSpPr>
            <xdr:cNvPr id="46098" name="Button 18" hidden="1">
              <a:extLst>
                <a:ext uri="{63B3BB69-23CF-44E3-9099-C40C66FF867C}">
                  <a14:compatExt spid="_x0000_s460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53</xdr:row>
          <xdr:rowOff>25400</xdr:rowOff>
        </xdr:from>
        <xdr:to>
          <xdr:col>12</xdr:col>
          <xdr:colOff>0</xdr:colOff>
          <xdr:row>53</xdr:row>
          <xdr:rowOff>260350</xdr:rowOff>
        </xdr:to>
        <xdr:sp macro="" textlink="">
          <xdr:nvSpPr>
            <xdr:cNvPr id="46099" name="Button 19" hidden="1">
              <a:extLst>
                <a:ext uri="{63B3BB69-23CF-44E3-9099-C40C66FF867C}">
                  <a14:compatExt spid="_x0000_s4609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65</xdr:row>
          <xdr:rowOff>25400</xdr:rowOff>
        </xdr:from>
        <xdr:to>
          <xdr:col>12</xdr:col>
          <xdr:colOff>0</xdr:colOff>
          <xdr:row>65</xdr:row>
          <xdr:rowOff>260350</xdr:rowOff>
        </xdr:to>
        <xdr:sp macro="" textlink="">
          <xdr:nvSpPr>
            <xdr:cNvPr id="46100" name="Button 20" hidden="1">
              <a:extLst>
                <a:ext uri="{63B3BB69-23CF-44E3-9099-C40C66FF867C}">
                  <a14:compatExt spid="_x0000_s461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80</xdr:row>
          <xdr:rowOff>25400</xdr:rowOff>
        </xdr:from>
        <xdr:to>
          <xdr:col>12</xdr:col>
          <xdr:colOff>0</xdr:colOff>
          <xdr:row>80</xdr:row>
          <xdr:rowOff>260350</xdr:rowOff>
        </xdr:to>
        <xdr:sp macro="" textlink="">
          <xdr:nvSpPr>
            <xdr:cNvPr id="46101" name="Button 21" hidden="1">
              <a:extLst>
                <a:ext uri="{63B3BB69-23CF-44E3-9099-C40C66FF867C}">
                  <a14:compatExt spid="_x0000_s461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161</xdr:row>
          <xdr:rowOff>25400</xdr:rowOff>
        </xdr:from>
        <xdr:to>
          <xdr:col>12</xdr:col>
          <xdr:colOff>0</xdr:colOff>
          <xdr:row>161</xdr:row>
          <xdr:rowOff>260350</xdr:rowOff>
        </xdr:to>
        <xdr:sp macro="" textlink="">
          <xdr:nvSpPr>
            <xdr:cNvPr id="46104" name="Button 24" hidden="1">
              <a:extLst>
                <a:ext uri="{63B3BB69-23CF-44E3-9099-C40C66FF867C}">
                  <a14:compatExt spid="_x0000_s461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86</xdr:row>
          <xdr:rowOff>69850</xdr:rowOff>
        </xdr:from>
        <xdr:to>
          <xdr:col>1</xdr:col>
          <xdr:colOff>31750</xdr:colOff>
          <xdr:row>87</xdr:row>
          <xdr:rowOff>107950</xdr:rowOff>
        </xdr:to>
        <xdr:sp macro="" textlink="">
          <xdr:nvSpPr>
            <xdr:cNvPr id="46107" name="Button 27" hidden="1">
              <a:extLst>
                <a:ext uri="{63B3BB69-23CF-44E3-9099-C40C66FF867C}">
                  <a14:compatExt spid="_x0000_s461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86</xdr:row>
          <xdr:rowOff>69850</xdr:rowOff>
        </xdr:from>
        <xdr:to>
          <xdr:col>2</xdr:col>
          <xdr:colOff>234950</xdr:colOff>
          <xdr:row>87</xdr:row>
          <xdr:rowOff>107950</xdr:rowOff>
        </xdr:to>
        <xdr:sp macro="" textlink="">
          <xdr:nvSpPr>
            <xdr:cNvPr id="46108" name="Button 28" hidden="1">
              <a:extLst>
                <a:ext uri="{63B3BB69-23CF-44E3-9099-C40C66FF867C}">
                  <a14:compatExt spid="_x0000_s4610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25400</xdr:rowOff>
        </xdr:from>
        <xdr:to>
          <xdr:col>11</xdr:col>
          <xdr:colOff>730250</xdr:colOff>
          <xdr:row>90</xdr:row>
          <xdr:rowOff>260350</xdr:rowOff>
        </xdr:to>
        <xdr:sp macro="" textlink="">
          <xdr:nvSpPr>
            <xdr:cNvPr id="46109" name="Button 29" hidden="1">
              <a:extLst>
                <a:ext uri="{63B3BB69-23CF-44E3-9099-C40C66FF867C}">
                  <a14:compatExt spid="_x0000_s4610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117</xdr:row>
          <xdr:rowOff>63500</xdr:rowOff>
        </xdr:from>
        <xdr:to>
          <xdr:col>1</xdr:col>
          <xdr:colOff>44450</xdr:colOff>
          <xdr:row>117</xdr:row>
          <xdr:rowOff>292100</xdr:rowOff>
        </xdr:to>
        <xdr:sp macro="" textlink="">
          <xdr:nvSpPr>
            <xdr:cNvPr id="46110" name="Button 30" hidden="1">
              <a:extLst>
                <a:ext uri="{63B3BB69-23CF-44E3-9099-C40C66FF867C}">
                  <a14:compatExt spid="_x0000_s461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63500</xdr:rowOff>
        </xdr:from>
        <xdr:to>
          <xdr:col>2</xdr:col>
          <xdr:colOff>254000</xdr:colOff>
          <xdr:row>117</xdr:row>
          <xdr:rowOff>292100</xdr:rowOff>
        </xdr:to>
        <xdr:sp macro="" textlink="">
          <xdr:nvSpPr>
            <xdr:cNvPr id="46111" name="Button 31" hidden="1">
              <a:extLst>
                <a:ext uri="{63B3BB69-23CF-44E3-9099-C40C66FF867C}">
                  <a14:compatExt spid="_x0000_s461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111</xdr:row>
          <xdr:rowOff>25400</xdr:rowOff>
        </xdr:from>
        <xdr:to>
          <xdr:col>11</xdr:col>
          <xdr:colOff>711200</xdr:colOff>
          <xdr:row>111</xdr:row>
          <xdr:rowOff>260350</xdr:rowOff>
        </xdr:to>
        <xdr:sp macro="" textlink="">
          <xdr:nvSpPr>
            <xdr:cNvPr id="46114" name="Button 34" hidden="1">
              <a:extLst>
                <a:ext uri="{63B3BB69-23CF-44E3-9099-C40C66FF867C}">
                  <a14:compatExt spid="_x0000_s461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133</xdr:row>
          <xdr:rowOff>25400</xdr:rowOff>
        </xdr:from>
        <xdr:to>
          <xdr:col>11</xdr:col>
          <xdr:colOff>711200</xdr:colOff>
          <xdr:row>133</xdr:row>
          <xdr:rowOff>260350</xdr:rowOff>
        </xdr:to>
        <xdr:sp macro="" textlink="">
          <xdr:nvSpPr>
            <xdr:cNvPr id="46115" name="Button 35" hidden="1">
              <a:extLst>
                <a:ext uri="{63B3BB69-23CF-44E3-9099-C40C66FF867C}">
                  <a14:compatExt spid="_x0000_s461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106</xdr:row>
          <xdr:rowOff>50800</xdr:rowOff>
        </xdr:from>
        <xdr:to>
          <xdr:col>1</xdr:col>
          <xdr:colOff>88900</xdr:colOff>
          <xdr:row>106</xdr:row>
          <xdr:rowOff>298450</xdr:rowOff>
        </xdr:to>
        <xdr:sp macro="" textlink="">
          <xdr:nvSpPr>
            <xdr:cNvPr id="46201" name="Button 121" hidden="1">
              <a:extLst>
                <a:ext uri="{63B3BB69-23CF-44E3-9099-C40C66FF867C}">
                  <a14:compatExt spid="_x0000_s462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106</xdr:row>
          <xdr:rowOff>63500</xdr:rowOff>
        </xdr:from>
        <xdr:to>
          <xdr:col>2</xdr:col>
          <xdr:colOff>266700</xdr:colOff>
          <xdr:row>106</xdr:row>
          <xdr:rowOff>292100</xdr:rowOff>
        </xdr:to>
        <xdr:sp macro="" textlink="">
          <xdr:nvSpPr>
            <xdr:cNvPr id="46202" name="Button 122" hidden="1">
              <a:extLst>
                <a:ext uri="{63B3BB69-23CF-44E3-9099-C40C66FF867C}">
                  <a14:compatExt spid="_x0000_s4620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128</xdr:row>
          <xdr:rowOff>44450</xdr:rowOff>
        </xdr:from>
        <xdr:to>
          <xdr:col>2</xdr:col>
          <xdr:colOff>273050</xdr:colOff>
          <xdr:row>128</xdr:row>
          <xdr:rowOff>266700</xdr:rowOff>
        </xdr:to>
        <xdr:sp macro="" textlink="">
          <xdr:nvSpPr>
            <xdr:cNvPr id="46219" name="Button 139" hidden="1">
              <a:extLst>
                <a:ext uri="{63B3BB69-23CF-44E3-9099-C40C66FF867C}">
                  <a14:compatExt spid="_x0000_s462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128</xdr:row>
          <xdr:rowOff>38100</xdr:rowOff>
        </xdr:from>
        <xdr:to>
          <xdr:col>1</xdr:col>
          <xdr:colOff>88900</xdr:colOff>
          <xdr:row>128</xdr:row>
          <xdr:rowOff>273050</xdr:rowOff>
        </xdr:to>
        <xdr:sp macro="" textlink="">
          <xdr:nvSpPr>
            <xdr:cNvPr id="46220" name="Button 140" hidden="1">
              <a:extLst>
                <a:ext uri="{63B3BB69-23CF-44E3-9099-C40C66FF867C}">
                  <a14:compatExt spid="_x0000_s462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3" Type="http://schemas.openxmlformats.org/officeDocument/2006/relationships/drawing" Target="../drawings/drawing8.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3" Type="http://schemas.openxmlformats.org/officeDocument/2006/relationships/drawing" Target="../drawings/drawing3.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 Type="http://schemas.openxmlformats.org/officeDocument/2006/relationships/drawing" Target="../drawings/drawing4.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3" Type="http://schemas.openxmlformats.org/officeDocument/2006/relationships/drawing" Target="../drawings/drawing5.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3" Type="http://schemas.openxmlformats.org/officeDocument/2006/relationships/drawing" Target="../drawings/drawing6.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3" Type="http://schemas.openxmlformats.org/officeDocument/2006/relationships/drawing" Target="../drawings/drawing7.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5"/>
  <sheetViews>
    <sheetView showGridLines="0" tabSelected="1" zoomScale="110" zoomScaleNormal="110" workbookViewId="0">
      <selection activeCell="L3" sqref="L3"/>
    </sheetView>
  </sheetViews>
  <sheetFormatPr defaultRowHeight="14.5" x14ac:dyDescent="0.35"/>
  <cols>
    <col min="1" max="1" width="18.90625" customWidth="1"/>
    <col min="2" max="2" width="9.08984375" customWidth="1"/>
    <col min="10" max="10" width="15.36328125" customWidth="1"/>
    <col min="11" max="11" width="13.54296875" customWidth="1"/>
  </cols>
  <sheetData>
    <row r="1" spans="1:12" ht="65.400000000000006" customHeight="1" x14ac:dyDescent="0.35">
      <c r="A1" s="256" t="s">
        <v>304</v>
      </c>
      <c r="B1" s="257"/>
      <c r="C1" s="257"/>
      <c r="D1" s="257"/>
      <c r="E1" s="257"/>
      <c r="F1" s="257"/>
      <c r="G1" s="257"/>
      <c r="H1" s="257"/>
      <c r="I1" s="257"/>
      <c r="J1" s="257"/>
      <c r="K1" s="257"/>
    </row>
    <row r="2" spans="1:12" s="39" customFormat="1" ht="15.65" customHeight="1" x14ac:dyDescent="0.35">
      <c r="A2" s="276" t="s">
        <v>305</v>
      </c>
      <c r="B2" s="277"/>
      <c r="C2" s="277"/>
      <c r="D2" s="277"/>
      <c r="E2" s="277"/>
      <c r="F2" s="277"/>
      <c r="G2" s="277"/>
      <c r="H2" s="277"/>
      <c r="I2" s="277"/>
      <c r="J2" s="277"/>
      <c r="K2" s="278"/>
    </row>
    <row r="3" spans="1:12" s="39" customFormat="1" ht="15.65" customHeight="1" x14ac:dyDescent="0.35">
      <c r="A3" s="279" t="s">
        <v>306</v>
      </c>
      <c r="B3" s="280"/>
      <c r="C3" s="280"/>
      <c r="D3" s="280"/>
      <c r="E3" s="280"/>
      <c r="F3" s="280"/>
      <c r="G3" s="280"/>
      <c r="H3" s="280"/>
      <c r="I3" s="280"/>
      <c r="J3" s="280"/>
      <c r="K3" s="280"/>
    </row>
    <row r="4" spans="1:12" ht="21" x14ac:dyDescent="0.35">
      <c r="A4" s="258" t="s">
        <v>43</v>
      </c>
      <c r="B4" s="258"/>
      <c r="C4" s="258"/>
      <c r="D4" s="258"/>
      <c r="E4" s="258"/>
      <c r="F4" s="258"/>
      <c r="G4" s="258"/>
      <c r="H4" s="258"/>
      <c r="I4" s="258"/>
      <c r="J4" s="258"/>
      <c r="K4" s="258"/>
    </row>
    <row r="5" spans="1:12" s="19" customFormat="1" ht="235.5" customHeight="1" x14ac:dyDescent="0.35">
      <c r="A5" s="260" t="s">
        <v>294</v>
      </c>
      <c r="B5" s="261"/>
      <c r="C5" s="261"/>
      <c r="D5" s="261"/>
      <c r="E5" s="261"/>
      <c r="F5" s="261"/>
      <c r="G5" s="261"/>
      <c r="H5" s="261"/>
      <c r="I5" s="261"/>
      <c r="J5" s="261"/>
      <c r="K5" s="262"/>
    </row>
    <row r="6" spans="1:12" s="19" customFormat="1" ht="195" customHeight="1" x14ac:dyDescent="0.35">
      <c r="A6" s="265"/>
      <c r="B6" s="266"/>
      <c r="C6" s="266"/>
      <c r="D6" s="266"/>
      <c r="E6" s="266"/>
      <c r="F6" s="150"/>
      <c r="G6" s="263" t="s">
        <v>62</v>
      </c>
      <c r="H6" s="263"/>
      <c r="I6" s="263"/>
      <c r="J6" s="263"/>
      <c r="K6" s="264"/>
    </row>
    <row r="7" spans="1:12" x14ac:dyDescent="0.35">
      <c r="A7" s="241" t="s">
        <v>1</v>
      </c>
      <c r="B7" s="241"/>
      <c r="C7" s="241"/>
      <c r="D7" s="241"/>
      <c r="E7" s="241"/>
      <c r="F7" s="240"/>
      <c r="G7" s="240"/>
      <c r="H7" s="240"/>
      <c r="I7" s="240"/>
      <c r="J7" s="240"/>
      <c r="K7" s="240"/>
    </row>
    <row r="8" spans="1:12" ht="35" customHeight="1" x14ac:dyDescent="0.35">
      <c r="A8" s="259" t="s">
        <v>298</v>
      </c>
      <c r="B8" s="259"/>
      <c r="C8" s="259"/>
      <c r="D8" s="259"/>
      <c r="E8" s="259"/>
      <c r="F8" s="259"/>
      <c r="G8" s="259"/>
      <c r="H8" s="259"/>
      <c r="I8" s="259"/>
      <c r="J8" s="259"/>
      <c r="K8" s="259"/>
      <c r="L8" s="1"/>
    </row>
    <row r="9" spans="1:12" x14ac:dyDescent="0.35">
      <c r="A9" s="240" t="s">
        <v>51</v>
      </c>
      <c r="B9" s="240"/>
      <c r="C9" s="240"/>
      <c r="D9" s="240"/>
      <c r="E9" s="240"/>
      <c r="F9" s="240"/>
      <c r="G9" s="240"/>
      <c r="H9" s="240"/>
      <c r="I9" s="240"/>
      <c r="J9" s="240"/>
      <c r="K9" s="240"/>
      <c r="L9" s="1"/>
    </row>
    <row r="10" spans="1:12" ht="122.4" customHeight="1" x14ac:dyDescent="0.35">
      <c r="A10" s="270" t="s">
        <v>303</v>
      </c>
      <c r="B10" s="271"/>
      <c r="C10" s="271"/>
      <c r="D10" s="271"/>
      <c r="E10" s="271"/>
      <c r="F10" s="271"/>
      <c r="G10" s="271"/>
      <c r="H10" s="271"/>
      <c r="I10" s="271"/>
      <c r="J10" s="271"/>
      <c r="K10" s="272"/>
      <c r="L10" s="1"/>
    </row>
    <row r="11" spans="1:12" s="39" customFormat="1" ht="21" hidden="1" customHeight="1" x14ac:dyDescent="0.35">
      <c r="A11" s="273"/>
      <c r="B11" s="274"/>
      <c r="C11" s="274"/>
      <c r="D11" s="274"/>
      <c r="E11" s="274"/>
      <c r="F11" s="274"/>
      <c r="G11" s="274"/>
      <c r="H11" s="274"/>
      <c r="I11" s="274"/>
      <c r="J11" s="274"/>
      <c r="K11" s="275"/>
      <c r="L11" s="1"/>
    </row>
    <row r="12" spans="1:12" s="39" customFormat="1" x14ac:dyDescent="0.35">
      <c r="A12" s="249" t="s">
        <v>147</v>
      </c>
      <c r="B12" s="250"/>
      <c r="C12" s="251"/>
      <c r="D12" s="251"/>
      <c r="E12" s="251"/>
      <c r="F12" s="250"/>
      <c r="G12" s="250"/>
      <c r="H12" s="250"/>
      <c r="I12" s="250"/>
      <c r="J12" s="250"/>
      <c r="K12" s="252"/>
      <c r="L12" s="1"/>
    </row>
    <row r="13" spans="1:12" s="39" customFormat="1" x14ac:dyDescent="0.35">
      <c r="A13" s="77" t="s">
        <v>148</v>
      </c>
      <c r="B13" s="76" t="s">
        <v>149</v>
      </c>
      <c r="C13" s="253"/>
      <c r="D13" s="254"/>
      <c r="E13" s="255"/>
      <c r="F13" s="75" t="s">
        <v>150</v>
      </c>
      <c r="G13" s="267"/>
      <c r="H13" s="268"/>
      <c r="I13" s="269"/>
      <c r="J13" s="74" t="s">
        <v>151</v>
      </c>
      <c r="K13" s="78"/>
      <c r="L13" s="1"/>
    </row>
    <row r="14" spans="1:12" s="39" customFormat="1" ht="15" customHeight="1" x14ac:dyDescent="0.35">
      <c r="A14" s="77" t="s">
        <v>152</v>
      </c>
      <c r="B14" s="243"/>
      <c r="C14" s="244"/>
      <c r="D14" s="245" t="s">
        <v>153</v>
      </c>
      <c r="E14" s="246"/>
      <c r="F14" s="242"/>
      <c r="G14" s="242"/>
      <c r="H14" s="247" t="s">
        <v>154</v>
      </c>
      <c r="I14" s="248"/>
      <c r="J14" s="242"/>
      <c r="K14" s="242"/>
      <c r="L14" s="1"/>
    </row>
    <row r="15" spans="1:12" x14ac:dyDescent="0.35">
      <c r="A15" s="240" t="s">
        <v>172</v>
      </c>
      <c r="B15" s="240"/>
      <c r="C15" s="241"/>
      <c r="D15" s="241"/>
      <c r="E15" s="241"/>
      <c r="F15" s="241"/>
      <c r="G15" s="241"/>
      <c r="H15" s="240"/>
      <c r="I15" s="240"/>
      <c r="J15" s="241"/>
      <c r="K15" s="241"/>
    </row>
    <row r="16" spans="1:12" x14ac:dyDescent="0.35">
      <c r="A16" s="234" t="s">
        <v>168</v>
      </c>
      <c r="B16" s="235"/>
      <c r="C16" s="235"/>
      <c r="D16" s="235"/>
      <c r="E16" s="235"/>
      <c r="F16" s="235"/>
      <c r="G16" s="235"/>
      <c r="H16" s="235"/>
      <c r="I16" s="235"/>
      <c r="J16" s="235"/>
      <c r="K16" s="236"/>
    </row>
    <row r="17" spans="1:12" ht="15" customHeight="1" x14ac:dyDescent="0.35">
      <c r="A17" s="237" t="s">
        <v>286</v>
      </c>
      <c r="B17" s="238"/>
      <c r="C17" s="238"/>
      <c r="D17" s="238"/>
      <c r="E17" s="238"/>
      <c r="F17" s="238"/>
      <c r="G17" s="238"/>
      <c r="H17" s="238"/>
      <c r="I17" s="238"/>
      <c r="J17" s="238"/>
      <c r="K17" s="239"/>
    </row>
    <row r="18" spans="1:12" s="39" customFormat="1" ht="15" customHeight="1" x14ac:dyDescent="0.35">
      <c r="A18" s="237" t="s">
        <v>287</v>
      </c>
      <c r="B18" s="238"/>
      <c r="C18" s="238"/>
      <c r="D18" s="238"/>
      <c r="E18" s="238"/>
      <c r="F18" s="238"/>
      <c r="G18" s="238"/>
      <c r="H18" s="238"/>
      <c r="I18" s="238"/>
      <c r="J18" s="238"/>
      <c r="K18" s="239"/>
    </row>
    <row r="19" spans="1:12" s="39" customFormat="1" ht="15" customHeight="1" x14ac:dyDescent="0.35">
      <c r="A19" s="237" t="s">
        <v>288</v>
      </c>
      <c r="B19" s="238"/>
      <c r="C19" s="238"/>
      <c r="D19" s="238"/>
      <c r="E19" s="238"/>
      <c r="F19" s="238"/>
      <c r="G19" s="238"/>
      <c r="H19" s="238"/>
      <c r="I19" s="238"/>
      <c r="J19" s="238"/>
      <c r="K19" s="239"/>
    </row>
    <row r="20" spans="1:12" s="39" customFormat="1" ht="15" customHeight="1" x14ac:dyDescent="0.35">
      <c r="A20" s="237" t="s">
        <v>289</v>
      </c>
      <c r="B20" s="238"/>
      <c r="C20" s="238"/>
      <c r="D20" s="238"/>
      <c r="E20" s="238"/>
      <c r="F20" s="238"/>
      <c r="G20" s="238"/>
      <c r="H20" s="238"/>
      <c r="I20" s="238"/>
      <c r="J20" s="238"/>
      <c r="K20" s="239"/>
    </row>
    <row r="21" spans="1:12" s="39" customFormat="1" ht="15" customHeight="1" x14ac:dyDescent="0.35">
      <c r="A21" s="237" t="s">
        <v>290</v>
      </c>
      <c r="B21" s="238"/>
      <c r="C21" s="238"/>
      <c r="D21" s="238"/>
      <c r="E21" s="238"/>
      <c r="F21" s="238"/>
      <c r="G21" s="238"/>
      <c r="H21" s="238"/>
      <c r="I21" s="238"/>
      <c r="J21" s="238"/>
      <c r="K21" s="239"/>
    </row>
    <row r="22" spans="1:12" x14ac:dyDescent="0.35">
      <c r="A22" s="237" t="s">
        <v>44</v>
      </c>
      <c r="B22" s="238"/>
      <c r="C22" s="238"/>
      <c r="D22" s="238"/>
      <c r="E22" s="238"/>
      <c r="F22" s="238"/>
      <c r="G22" s="238"/>
      <c r="H22" s="238"/>
      <c r="I22" s="238"/>
      <c r="J22" s="238"/>
      <c r="K22" s="239"/>
    </row>
    <row r="23" spans="1:12" s="39" customFormat="1" x14ac:dyDescent="0.35">
      <c r="A23" s="237" t="s">
        <v>271</v>
      </c>
      <c r="B23" s="238"/>
      <c r="C23" s="238"/>
      <c r="D23" s="238"/>
      <c r="E23" s="238"/>
      <c r="F23" s="238"/>
      <c r="G23" s="238"/>
      <c r="H23" s="238"/>
      <c r="I23" s="238"/>
      <c r="J23" s="238"/>
      <c r="K23" s="239"/>
    </row>
    <row r="24" spans="1:12" s="39" customFormat="1" x14ac:dyDescent="0.35">
      <c r="A24" s="281" t="s">
        <v>200</v>
      </c>
      <c r="B24" s="282"/>
      <c r="C24" s="282"/>
      <c r="D24" s="282"/>
      <c r="E24" s="282"/>
      <c r="F24" s="282"/>
      <c r="G24" s="282"/>
      <c r="H24" s="282"/>
      <c r="I24" s="282"/>
      <c r="J24" s="282"/>
      <c r="K24" s="283"/>
    </row>
    <row r="25" spans="1:12" x14ac:dyDescent="0.35">
      <c r="A25" s="240" t="s">
        <v>53</v>
      </c>
      <c r="B25" s="240"/>
      <c r="C25" s="240"/>
      <c r="D25" s="240"/>
      <c r="E25" s="240"/>
      <c r="F25" s="240"/>
      <c r="G25" s="240"/>
      <c r="H25" s="240"/>
      <c r="I25" s="240"/>
      <c r="J25" s="240"/>
      <c r="K25" s="240"/>
    </row>
    <row r="26" spans="1:12" ht="65" customHeight="1" x14ac:dyDescent="0.35">
      <c r="A26" s="151" t="s">
        <v>0</v>
      </c>
      <c r="B26" s="259" t="s">
        <v>63</v>
      </c>
      <c r="C26" s="259"/>
      <c r="D26" s="259"/>
      <c r="E26" s="259"/>
      <c r="F26" s="259"/>
      <c r="G26" s="259"/>
      <c r="H26" s="259"/>
      <c r="I26" s="259"/>
      <c r="J26" s="259"/>
      <c r="K26" s="259"/>
      <c r="L26" s="4"/>
    </row>
    <row r="27" spans="1:12" ht="65" customHeight="1" x14ac:dyDescent="0.35">
      <c r="A27" s="152" t="s">
        <v>3</v>
      </c>
      <c r="B27" s="285" t="s">
        <v>58</v>
      </c>
      <c r="C27" s="285"/>
      <c r="D27" s="285"/>
      <c r="E27" s="285"/>
      <c r="F27" s="285"/>
      <c r="G27" s="285"/>
      <c r="H27" s="285"/>
      <c r="I27" s="285"/>
      <c r="J27" s="285"/>
      <c r="K27" s="285"/>
      <c r="L27" s="2"/>
    </row>
    <row r="28" spans="1:12" ht="94.25" customHeight="1" x14ac:dyDescent="0.35">
      <c r="A28" s="151" t="s">
        <v>4</v>
      </c>
      <c r="B28" s="259" t="s">
        <v>169</v>
      </c>
      <c r="C28" s="259"/>
      <c r="D28" s="259"/>
      <c r="E28" s="259"/>
      <c r="F28" s="259"/>
      <c r="G28" s="259"/>
      <c r="H28" s="259"/>
      <c r="I28" s="259"/>
      <c r="J28" s="259"/>
      <c r="K28" s="259"/>
      <c r="L28" s="2"/>
    </row>
    <row r="29" spans="1:12" ht="92" customHeight="1" x14ac:dyDescent="0.35">
      <c r="A29" s="152" t="s">
        <v>5</v>
      </c>
      <c r="B29" s="285" t="s">
        <v>170</v>
      </c>
      <c r="C29" s="285"/>
      <c r="D29" s="285"/>
      <c r="E29" s="285"/>
      <c r="F29" s="285"/>
      <c r="G29" s="285"/>
      <c r="H29" s="285"/>
      <c r="I29" s="285"/>
      <c r="J29" s="285"/>
      <c r="K29" s="285"/>
      <c r="L29" s="2"/>
    </row>
    <row r="30" spans="1:12" ht="54.65" customHeight="1" x14ac:dyDescent="0.35">
      <c r="A30" s="151" t="s">
        <v>6</v>
      </c>
      <c r="B30" s="259" t="s">
        <v>59</v>
      </c>
      <c r="C30" s="259"/>
      <c r="D30" s="259"/>
      <c r="E30" s="259"/>
      <c r="F30" s="259"/>
      <c r="G30" s="259"/>
      <c r="H30" s="259"/>
      <c r="I30" s="259"/>
      <c r="J30" s="259"/>
      <c r="K30" s="259"/>
      <c r="L30" s="2"/>
    </row>
    <row r="31" spans="1:12" ht="53" customHeight="1" x14ac:dyDescent="0.35">
      <c r="A31" s="152" t="s">
        <v>7</v>
      </c>
      <c r="B31" s="286" t="s">
        <v>273</v>
      </c>
      <c r="C31" s="285"/>
      <c r="D31" s="285"/>
      <c r="E31" s="285"/>
      <c r="F31" s="285"/>
      <c r="G31" s="285"/>
      <c r="H31" s="285"/>
      <c r="I31" s="285"/>
      <c r="J31" s="285"/>
      <c r="K31" s="285"/>
      <c r="L31" s="2"/>
    </row>
    <row r="32" spans="1:12" ht="204" customHeight="1" x14ac:dyDescent="0.35">
      <c r="A32" s="153" t="s">
        <v>171</v>
      </c>
      <c r="B32" s="284" t="s">
        <v>295</v>
      </c>
      <c r="C32" s="259"/>
      <c r="D32" s="259"/>
      <c r="E32" s="259"/>
      <c r="F32" s="259"/>
      <c r="G32" s="259"/>
      <c r="H32" s="259"/>
      <c r="I32" s="259"/>
      <c r="J32" s="259"/>
      <c r="K32" s="259"/>
      <c r="L32" s="2"/>
    </row>
    <row r="33" spans="1:12" ht="55.25" customHeight="1" x14ac:dyDescent="0.35">
      <c r="A33" s="152" t="s">
        <v>8</v>
      </c>
      <c r="B33" s="285" t="s">
        <v>60</v>
      </c>
      <c r="C33" s="285"/>
      <c r="D33" s="285"/>
      <c r="E33" s="285"/>
      <c r="F33" s="285"/>
      <c r="G33" s="285"/>
      <c r="H33" s="285"/>
      <c r="I33" s="285"/>
      <c r="J33" s="285"/>
      <c r="K33" s="285"/>
      <c r="L33" s="2"/>
    </row>
    <row r="34" spans="1:12" ht="185" customHeight="1" x14ac:dyDescent="0.35">
      <c r="A34" s="151" t="s">
        <v>9</v>
      </c>
      <c r="B34" s="259" t="s">
        <v>227</v>
      </c>
      <c r="C34" s="259"/>
      <c r="D34" s="259"/>
      <c r="E34" s="259"/>
      <c r="F34" s="259"/>
      <c r="G34" s="259"/>
      <c r="H34" s="259"/>
      <c r="I34" s="259"/>
      <c r="J34" s="259"/>
      <c r="K34" s="259"/>
      <c r="L34" s="2"/>
    </row>
    <row r="35" spans="1:12" ht="51" customHeight="1" x14ac:dyDescent="0.35"/>
  </sheetData>
  <sheetProtection algorithmName="SHA-512" hashValue="qW4WHK7aJH64UtvnuirkKkAOG8DeTfwGCoyNDomXSD7JhAMAxCES0VjNQrLxkpo2E9TXmF+VQLU4R3ePgvEBtg==" saltValue="YtkYMevJWIJSoi7txaJ7ew==" spinCount="100000" sheet="1" objects="1" scenarios="1"/>
  <mergeCells count="39">
    <mergeCell ref="A23:K23"/>
    <mergeCell ref="A24:K24"/>
    <mergeCell ref="B34:K34"/>
    <mergeCell ref="B32:K32"/>
    <mergeCell ref="B33:K33"/>
    <mergeCell ref="B31:K31"/>
    <mergeCell ref="A25:K25"/>
    <mergeCell ref="B30:K30"/>
    <mergeCell ref="B29:K29"/>
    <mergeCell ref="B26:K26"/>
    <mergeCell ref="B27:K27"/>
    <mergeCell ref="B28:K28"/>
    <mergeCell ref="A7:K7"/>
    <mergeCell ref="A12:K12"/>
    <mergeCell ref="C13:E13"/>
    <mergeCell ref="A1:K1"/>
    <mergeCell ref="A4:K4"/>
    <mergeCell ref="A8:K8"/>
    <mergeCell ref="A5:K5"/>
    <mergeCell ref="A9:K9"/>
    <mergeCell ref="G6:K6"/>
    <mergeCell ref="A6:E6"/>
    <mergeCell ref="G13:I13"/>
    <mergeCell ref="A10:K11"/>
    <mergeCell ref="A2:K2"/>
    <mergeCell ref="A3:K3"/>
    <mergeCell ref="A16:K16"/>
    <mergeCell ref="A17:K17"/>
    <mergeCell ref="A22:K22"/>
    <mergeCell ref="A15:K15"/>
    <mergeCell ref="J14:K14"/>
    <mergeCell ref="B14:C14"/>
    <mergeCell ref="D14:E14"/>
    <mergeCell ref="F14:G14"/>
    <mergeCell ref="H14:I14"/>
    <mergeCell ref="A18:K18"/>
    <mergeCell ref="A19:K19"/>
    <mergeCell ref="A20:K20"/>
    <mergeCell ref="A21:K21"/>
  </mergeCells>
  <hyperlinks>
    <hyperlink ref="A17:I17" location="PA4!A1" display="Corrections and correctional alternatives"/>
    <hyperlink ref="A22:I22" location="'Budget Summary'!A1" display="Budget Summary"/>
    <hyperlink ref="A17:K17" location="'Budget Detail - Year 1'!A1" display="Budget Detail - Year 1"/>
    <hyperlink ref="A22:K22" location="'Budget Summary'!A1" display="Budget Summary"/>
    <hyperlink ref="A23:K23" location="'Example - Budget Detail Sheet'!A1" display="Example - Budget Detail Sheet"/>
    <hyperlink ref="A24:K24" location="Definitions!A1" display="Definititions"/>
    <hyperlink ref="A18:I18" location="PA4!A1" display="Corrections and correctional alternatives"/>
    <hyperlink ref="A18:K18" location="'Budget Detail - Year 2 '!A1" display="Budget Detail - Year 2"/>
    <hyperlink ref="A19:I19" location="PA4!A1" display="Corrections and correctional alternatives"/>
    <hyperlink ref="A19:K19" location="'Budget Detail - Year 3'!A1" display="Budget Detail - Year 3"/>
    <hyperlink ref="A20:I20" location="PA4!A1" display="Corrections and correctional alternatives"/>
    <hyperlink ref="A20:K20" location="'Budget Detail - Year 4'!A1" display="Budget Detail - Year 4"/>
    <hyperlink ref="A21:I21" location="PA4!A1" display="Corrections and correctional alternatives"/>
    <hyperlink ref="A21:K21" location="'Budget Detail - Year 5'!A1" display="Budget Detail - Year 5"/>
    <hyperlink ref="A3" r:id="rId1"/>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558800</xdr:colOff>
                    <xdr:row>9</xdr:row>
                    <xdr:rowOff>533400</xdr:rowOff>
                  </from>
                  <to>
                    <xdr:col>10</xdr:col>
                    <xdr:colOff>38100</xdr:colOff>
                    <xdr:row>9</xdr:row>
                    <xdr:rowOff>768350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8"/>
  <sheetViews>
    <sheetView topLeftCell="A24" workbookViewId="0">
      <selection activeCell="E44" sqref="E44"/>
    </sheetView>
  </sheetViews>
  <sheetFormatPr defaultColWidth="9.08984375" defaultRowHeight="14.5" x14ac:dyDescent="0.35"/>
  <cols>
    <col min="1" max="1" width="48" style="3" bestFit="1" customWidth="1"/>
    <col min="2" max="16384" width="9.08984375" style="3"/>
  </cols>
  <sheetData>
    <row r="1" spans="1:3" x14ac:dyDescent="0.35">
      <c r="A1" s="3">
        <f>19760</f>
        <v>19760</v>
      </c>
      <c r="B1" s="3">
        <f>A1*0.9</f>
        <v>17784</v>
      </c>
      <c r="C1" s="3">
        <f>A1*0.1</f>
        <v>1976</v>
      </c>
    </row>
    <row r="6" spans="1:3" x14ac:dyDescent="0.35">
      <c r="A6" s="68" t="s">
        <v>128</v>
      </c>
    </row>
    <row r="7" spans="1:3" x14ac:dyDescent="0.35">
      <c r="A7" s="3" t="s">
        <v>116</v>
      </c>
    </row>
    <row r="8" spans="1:3" x14ac:dyDescent="0.35">
      <c r="A8" s="3" t="s">
        <v>126</v>
      </c>
    </row>
    <row r="9" spans="1:3" x14ac:dyDescent="0.35">
      <c r="A9" s="3" t="s">
        <v>115</v>
      </c>
    </row>
    <row r="10" spans="1:3" x14ac:dyDescent="0.35">
      <c r="A10" s="3" t="s">
        <v>117</v>
      </c>
    </row>
    <row r="11" spans="1:3" x14ac:dyDescent="0.35">
      <c r="A11" s="3" t="s">
        <v>118</v>
      </c>
    </row>
    <row r="12" spans="1:3" x14ac:dyDescent="0.35">
      <c r="A12" s="3" t="s">
        <v>119</v>
      </c>
    </row>
    <row r="13" spans="1:3" x14ac:dyDescent="0.35">
      <c r="A13" s="3" t="s">
        <v>120</v>
      </c>
    </row>
    <row r="14" spans="1:3" x14ac:dyDescent="0.35">
      <c r="A14" s="3" t="s">
        <v>121</v>
      </c>
    </row>
    <row r="15" spans="1:3" x14ac:dyDescent="0.35">
      <c r="A15" s="3" t="s">
        <v>122</v>
      </c>
    </row>
    <row r="16" spans="1:3" x14ac:dyDescent="0.35">
      <c r="A16" s="3" t="s">
        <v>127</v>
      </c>
    </row>
    <row r="18" spans="1:1" x14ac:dyDescent="0.35">
      <c r="A18" s="68" t="s">
        <v>129</v>
      </c>
    </row>
    <row r="19" spans="1:1" x14ac:dyDescent="0.35">
      <c r="A19" s="3" t="s">
        <v>123</v>
      </c>
    </row>
    <row r="21" spans="1:1" x14ac:dyDescent="0.35">
      <c r="A21" s="68" t="s">
        <v>130</v>
      </c>
    </row>
    <row r="22" spans="1:1" x14ac:dyDescent="0.35">
      <c r="A22" s="3" t="s">
        <v>131</v>
      </c>
    </row>
    <row r="23" spans="1:1" x14ac:dyDescent="0.35">
      <c r="A23" s="3" t="s">
        <v>132</v>
      </c>
    </row>
    <row r="24" spans="1:1" x14ac:dyDescent="0.35">
      <c r="A24" s="3" t="s">
        <v>133</v>
      </c>
    </row>
    <row r="25" spans="1:1" x14ac:dyDescent="0.35">
      <c r="A25" s="3" t="s">
        <v>134</v>
      </c>
    </row>
    <row r="26" spans="1:1" x14ac:dyDescent="0.35">
      <c r="A26" s="3" t="s">
        <v>135</v>
      </c>
    </row>
    <row r="28" spans="1:1" x14ac:dyDescent="0.35">
      <c r="A28" s="68" t="s">
        <v>163</v>
      </c>
    </row>
    <row r="29" spans="1:1" x14ac:dyDescent="0.35">
      <c r="A29" s="3" t="s">
        <v>124</v>
      </c>
    </row>
    <row r="30" spans="1:1" x14ac:dyDescent="0.35">
      <c r="A30" s="3" t="s">
        <v>125</v>
      </c>
    </row>
    <row r="32" spans="1:1" x14ac:dyDescent="0.35">
      <c r="A32" s="68" t="s">
        <v>177</v>
      </c>
    </row>
    <row r="33" spans="1:1" x14ac:dyDescent="0.35">
      <c r="A33" s="3" t="s">
        <v>178</v>
      </c>
    </row>
    <row r="34" spans="1:1" x14ac:dyDescent="0.35">
      <c r="A34" s="3" t="s">
        <v>179</v>
      </c>
    </row>
    <row r="35" spans="1:1" x14ac:dyDescent="0.35">
      <c r="A35" s="3" t="s">
        <v>180</v>
      </c>
    </row>
    <row r="36" spans="1:1" x14ac:dyDescent="0.35">
      <c r="A36" s="3" t="s">
        <v>181</v>
      </c>
    </row>
    <row r="37" spans="1:1" x14ac:dyDescent="0.35">
      <c r="A37" s="3" t="s">
        <v>182</v>
      </c>
    </row>
    <row r="38" spans="1:1" x14ac:dyDescent="0.35">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O164"/>
  <sheetViews>
    <sheetView showGridLines="0" zoomScale="90" zoomScaleNormal="9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15.08984375" style="3" bestFit="1" customWidth="1"/>
    <col min="6" max="6" width="9" style="3" customWidth="1"/>
    <col min="7" max="7" width="8.36328125" style="3" customWidth="1"/>
    <col min="8" max="9" width="7.6328125" style="3" customWidth="1"/>
    <col min="10" max="10" width="11.453125" style="3" customWidth="1"/>
    <col min="11" max="11" width="12.36328125" style="3" customWidth="1"/>
    <col min="12" max="12" width="11.36328125" style="3" customWidth="1"/>
    <col min="13" max="16384" width="9.08984375" style="3"/>
  </cols>
  <sheetData>
    <row r="1" spans="1:15" ht="69.75" customHeight="1" x14ac:dyDescent="0.7">
      <c r="A1" s="481" t="s">
        <v>272</v>
      </c>
      <c r="B1" s="482"/>
      <c r="C1" s="482"/>
      <c r="D1" s="482"/>
      <c r="E1" s="482"/>
      <c r="F1" s="482"/>
      <c r="G1" s="5"/>
      <c r="H1" s="483"/>
      <c r="I1" s="483"/>
      <c r="J1" s="483"/>
      <c r="K1" s="483"/>
      <c r="L1" s="484"/>
      <c r="M1" s="6"/>
      <c r="N1" s="6"/>
      <c r="O1" s="6"/>
    </row>
    <row r="2" spans="1:15" ht="15" customHeight="1" x14ac:dyDescent="0.35">
      <c r="A2" s="501" t="s">
        <v>300</v>
      </c>
      <c r="B2" s="502"/>
      <c r="C2" s="502"/>
      <c r="D2" s="502"/>
      <c r="E2" s="502"/>
      <c r="F2" s="502"/>
      <c r="G2" s="502"/>
      <c r="H2" s="502"/>
      <c r="I2" s="502"/>
      <c r="J2" s="503"/>
      <c r="K2" s="531"/>
      <c r="L2" s="532"/>
      <c r="M2" s="6"/>
      <c r="N2" s="6"/>
      <c r="O2" s="6"/>
    </row>
    <row r="3" spans="1:15" ht="15" customHeight="1" x14ac:dyDescent="0.35">
      <c r="A3" s="504" t="s">
        <v>299</v>
      </c>
      <c r="B3" s="505"/>
      <c r="C3" s="202"/>
      <c r="D3" s="202"/>
      <c r="E3" s="202"/>
      <c r="F3" s="202"/>
      <c r="G3" s="202"/>
      <c r="H3" s="202"/>
      <c r="I3" s="202"/>
      <c r="J3" s="203"/>
      <c r="K3" s="533"/>
      <c r="L3" s="534"/>
      <c r="M3" s="67"/>
      <c r="N3" s="6"/>
      <c r="O3" s="6"/>
    </row>
    <row r="4" spans="1:15" x14ac:dyDescent="0.35">
      <c r="A4" s="195" t="s">
        <v>27</v>
      </c>
      <c r="B4" s="196"/>
      <c r="C4" s="196"/>
      <c r="D4" s="196"/>
      <c r="E4" s="196"/>
      <c r="F4" s="196"/>
      <c r="G4" s="196"/>
      <c r="H4" s="196"/>
      <c r="I4" s="196"/>
      <c r="J4" s="196"/>
      <c r="K4" s="196"/>
      <c r="L4" s="114"/>
      <c r="M4" s="67"/>
      <c r="N4" s="6"/>
      <c r="O4" s="6"/>
    </row>
    <row r="5" spans="1:15" x14ac:dyDescent="0.35">
      <c r="A5" s="192" t="s">
        <v>42</v>
      </c>
      <c r="B5" s="186" t="s">
        <v>174</v>
      </c>
      <c r="C5" s="422" t="s">
        <v>2</v>
      </c>
      <c r="D5" s="410"/>
      <c r="E5" s="410"/>
      <c r="F5" s="410"/>
      <c r="G5" s="410"/>
      <c r="H5" s="410"/>
      <c r="I5" s="410"/>
      <c r="J5" s="410"/>
      <c r="K5" s="410"/>
      <c r="L5" s="411"/>
      <c r="M5" s="67"/>
      <c r="N5" s="6"/>
      <c r="O5" s="6"/>
    </row>
    <row r="6" spans="1:15" ht="28.5" customHeight="1" x14ac:dyDescent="0.35">
      <c r="A6" s="178" t="s">
        <v>173</v>
      </c>
      <c r="B6" s="178" t="s">
        <v>175</v>
      </c>
      <c r="C6" s="379" t="s">
        <v>48</v>
      </c>
      <c r="D6" s="380"/>
      <c r="E6" s="380"/>
      <c r="F6" s="380"/>
      <c r="G6" s="380"/>
      <c r="H6" s="380"/>
      <c r="I6" s="380"/>
      <c r="J6" s="380"/>
      <c r="K6" s="380"/>
      <c r="L6" s="400"/>
      <c r="M6" s="67"/>
      <c r="N6" s="6"/>
      <c r="O6" s="6"/>
    </row>
    <row r="7" spans="1:15" ht="15" customHeight="1" x14ac:dyDescent="0.3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35">
      <c r="A8" s="487"/>
      <c r="B8" s="487"/>
      <c r="C8" s="447"/>
      <c r="D8" s="448"/>
      <c r="E8" s="421"/>
      <c r="F8" s="404"/>
      <c r="G8" s="405"/>
      <c r="H8" s="404"/>
      <c r="I8" s="406"/>
      <c r="J8" s="371"/>
      <c r="K8" s="389"/>
      <c r="L8" s="371"/>
      <c r="M8" s="67"/>
      <c r="N8" s="6"/>
      <c r="O8" s="6"/>
    </row>
    <row r="9" spans="1:15" ht="30" hidden="1" customHeight="1" x14ac:dyDescent="0.35">
      <c r="A9" s="198"/>
      <c r="B9" s="198"/>
      <c r="C9" s="460"/>
      <c r="D9" s="462"/>
      <c r="E9" s="193"/>
      <c r="F9" s="457"/>
      <c r="G9" s="458"/>
      <c r="H9" s="535"/>
      <c r="I9" s="536"/>
      <c r="J9" s="182">
        <f t="shared" ref="J9:J14" si="0">CEILING(C9*F9*H9,1)</f>
        <v>0</v>
      </c>
      <c r="K9" s="188"/>
      <c r="L9" s="182">
        <f t="shared" ref="L9:L14" si="1">IF(J9-K9&lt;0,0,J9-K9)</f>
        <v>0</v>
      </c>
      <c r="M9" s="10"/>
      <c r="N9" s="6"/>
      <c r="O9" s="6"/>
    </row>
    <row r="10" spans="1:15" ht="30" customHeight="1" x14ac:dyDescent="0.35">
      <c r="A10" s="198" t="s">
        <v>228</v>
      </c>
      <c r="B10" s="198" t="s">
        <v>229</v>
      </c>
      <c r="C10" s="537">
        <v>140000</v>
      </c>
      <c r="D10" s="538"/>
      <c r="E10" s="193" t="s">
        <v>230</v>
      </c>
      <c r="F10" s="539">
        <v>1</v>
      </c>
      <c r="G10" s="540"/>
      <c r="H10" s="535">
        <v>0.05</v>
      </c>
      <c r="I10" s="536"/>
      <c r="J10" s="182">
        <f t="shared" si="0"/>
        <v>7000</v>
      </c>
      <c r="K10" s="188">
        <v>0</v>
      </c>
      <c r="L10" s="182">
        <f t="shared" si="1"/>
        <v>7000</v>
      </c>
      <c r="M10" s="10"/>
      <c r="N10" s="6"/>
      <c r="O10" s="6"/>
    </row>
    <row r="11" spans="1:15" ht="30" customHeight="1" x14ac:dyDescent="0.35">
      <c r="A11" s="198" t="s">
        <v>231</v>
      </c>
      <c r="B11" s="198" t="s">
        <v>232</v>
      </c>
      <c r="C11" s="537">
        <v>90000</v>
      </c>
      <c r="D11" s="538"/>
      <c r="E11" s="193" t="s">
        <v>230</v>
      </c>
      <c r="F11" s="539">
        <v>1</v>
      </c>
      <c r="G11" s="540"/>
      <c r="H11" s="535">
        <v>0.75</v>
      </c>
      <c r="I11" s="536"/>
      <c r="J11" s="182">
        <f t="shared" si="0"/>
        <v>67500</v>
      </c>
      <c r="K11" s="188">
        <v>0</v>
      </c>
      <c r="L11" s="182">
        <f t="shared" si="1"/>
        <v>67500</v>
      </c>
      <c r="M11" s="10"/>
      <c r="N11" s="6"/>
      <c r="O11" s="6"/>
    </row>
    <row r="12" spans="1:15" ht="30" customHeight="1" x14ac:dyDescent="0.35">
      <c r="A12" s="198" t="s">
        <v>233</v>
      </c>
      <c r="B12" s="198" t="s">
        <v>234</v>
      </c>
      <c r="C12" s="537">
        <v>22</v>
      </c>
      <c r="D12" s="538"/>
      <c r="E12" s="193" t="s">
        <v>235</v>
      </c>
      <c r="F12" s="539">
        <v>1040</v>
      </c>
      <c r="G12" s="540"/>
      <c r="H12" s="535">
        <v>1</v>
      </c>
      <c r="I12" s="536"/>
      <c r="J12" s="182">
        <f t="shared" si="0"/>
        <v>22880</v>
      </c>
      <c r="K12" s="188">
        <v>0</v>
      </c>
      <c r="L12" s="182">
        <f t="shared" si="1"/>
        <v>22880</v>
      </c>
      <c r="M12" s="10"/>
      <c r="N12" s="6"/>
      <c r="O12" s="6"/>
    </row>
    <row r="13" spans="1:15" ht="30" hidden="1" customHeight="1" x14ac:dyDescent="0.35">
      <c r="A13" s="198"/>
      <c r="B13" s="198"/>
      <c r="C13" s="460"/>
      <c r="D13" s="462"/>
      <c r="E13" s="193"/>
      <c r="F13" s="457"/>
      <c r="G13" s="458"/>
      <c r="H13" s="535"/>
      <c r="I13" s="536"/>
      <c r="J13" s="182">
        <f t="shared" si="0"/>
        <v>0</v>
      </c>
      <c r="K13" s="188"/>
      <c r="L13" s="182">
        <f t="shared" si="1"/>
        <v>0</v>
      </c>
      <c r="M13" s="10"/>
      <c r="N13" s="6"/>
      <c r="O13" s="6"/>
    </row>
    <row r="14" spans="1:15" ht="30" hidden="1" customHeight="1" x14ac:dyDescent="0.35">
      <c r="A14" s="198"/>
      <c r="B14" s="198"/>
      <c r="C14" s="460"/>
      <c r="D14" s="462"/>
      <c r="E14" s="193"/>
      <c r="F14" s="457"/>
      <c r="G14" s="458"/>
      <c r="H14" s="535"/>
      <c r="I14" s="536"/>
      <c r="J14" s="182">
        <f t="shared" si="0"/>
        <v>0</v>
      </c>
      <c r="K14" s="188"/>
      <c r="L14" s="182">
        <f t="shared" si="1"/>
        <v>0</v>
      </c>
      <c r="M14" s="10"/>
      <c r="N14" s="6"/>
      <c r="O14" s="6"/>
    </row>
    <row r="15" spans="1:15" x14ac:dyDescent="0.35">
      <c r="A15" s="365" t="s">
        <v>41</v>
      </c>
      <c r="B15" s="366"/>
      <c r="C15" s="366"/>
      <c r="D15" s="366"/>
      <c r="E15" s="366"/>
      <c r="F15" s="366"/>
      <c r="G15" s="366"/>
      <c r="H15" s="366"/>
      <c r="I15" s="367"/>
      <c r="J15" s="182">
        <f>SUM(J9:J14)</f>
        <v>97380</v>
      </c>
      <c r="K15" s="182">
        <f>SUM(K9:K14)</f>
        <v>0</v>
      </c>
      <c r="L15" s="182">
        <f>SUM(L9:L14)</f>
        <v>97380</v>
      </c>
    </row>
    <row r="16" spans="1:15" ht="22.5" customHeight="1" x14ac:dyDescent="0.35">
      <c r="A16" s="25" t="s">
        <v>17</v>
      </c>
      <c r="B16" s="180"/>
      <c r="C16" s="181"/>
      <c r="D16" s="181"/>
      <c r="E16" s="181"/>
      <c r="F16" s="181"/>
      <c r="G16" s="181"/>
      <c r="H16" s="181"/>
      <c r="I16" s="181"/>
      <c r="J16" s="23"/>
      <c r="K16" s="23"/>
      <c r="L16" s="24"/>
    </row>
    <row r="17" spans="1:12" ht="200.15" customHeight="1" x14ac:dyDescent="0.35">
      <c r="A17" s="541" t="s">
        <v>236</v>
      </c>
      <c r="B17" s="542"/>
      <c r="C17" s="542"/>
      <c r="D17" s="542"/>
      <c r="E17" s="542"/>
      <c r="F17" s="542"/>
      <c r="G17" s="542"/>
      <c r="H17" s="542"/>
      <c r="I17" s="542"/>
      <c r="J17" s="542"/>
      <c r="K17" s="542"/>
      <c r="L17" s="543"/>
    </row>
    <row r="18" spans="1:12" ht="16.5" hidden="1" customHeight="1" x14ac:dyDescent="0.35">
      <c r="A18" s="544"/>
      <c r="B18" s="545"/>
      <c r="C18" s="545"/>
      <c r="D18" s="545"/>
      <c r="E18" s="545"/>
      <c r="F18" s="545"/>
      <c r="G18" s="545"/>
      <c r="H18" s="545"/>
      <c r="I18" s="545"/>
      <c r="J18" s="545"/>
      <c r="K18" s="545"/>
      <c r="L18" s="546"/>
    </row>
    <row r="19" spans="1:12" x14ac:dyDescent="0.35">
      <c r="A19" s="195" t="s">
        <v>28</v>
      </c>
      <c r="B19" s="196"/>
      <c r="C19" s="196"/>
      <c r="D19" s="196"/>
      <c r="E19" s="196"/>
      <c r="F19" s="196"/>
      <c r="G19" s="196"/>
      <c r="H19" s="196"/>
      <c r="I19" s="196"/>
      <c r="J19" s="196"/>
      <c r="K19" s="196"/>
      <c r="L19" s="114"/>
    </row>
    <row r="20" spans="1:12" x14ac:dyDescent="0.35">
      <c r="A20" s="422" t="s">
        <v>42</v>
      </c>
      <c r="B20" s="410"/>
      <c r="C20" s="411"/>
      <c r="D20" s="479" t="s">
        <v>2</v>
      </c>
      <c r="E20" s="479"/>
      <c r="F20" s="479"/>
      <c r="G20" s="479"/>
      <c r="H20" s="479"/>
      <c r="I20" s="479"/>
      <c r="J20" s="479"/>
      <c r="K20" s="479"/>
      <c r="L20" s="479"/>
    </row>
    <row r="21" spans="1:12" ht="28.5" customHeight="1" x14ac:dyDescent="0.35">
      <c r="A21" s="379" t="s">
        <v>238</v>
      </c>
      <c r="B21" s="380"/>
      <c r="C21" s="400"/>
      <c r="D21" s="480" t="s">
        <v>54</v>
      </c>
      <c r="E21" s="480"/>
      <c r="F21" s="480"/>
      <c r="G21" s="480"/>
      <c r="H21" s="480"/>
      <c r="I21" s="480"/>
      <c r="J21" s="480"/>
      <c r="K21" s="480"/>
      <c r="L21" s="480"/>
    </row>
    <row r="22" spans="1:12" ht="15" customHeight="1" x14ac:dyDescent="0.35">
      <c r="A22" s="412"/>
      <c r="B22" s="413"/>
      <c r="C22" s="414"/>
      <c r="D22" s="421" t="s">
        <v>57</v>
      </c>
      <c r="E22" s="421"/>
      <c r="F22" s="401" t="s">
        <v>46</v>
      </c>
      <c r="G22" s="402"/>
      <c r="H22" s="402"/>
      <c r="I22" s="403"/>
      <c r="J22" s="371" t="s">
        <v>49</v>
      </c>
      <c r="K22" s="389" t="s">
        <v>47</v>
      </c>
      <c r="L22" s="371" t="s">
        <v>39</v>
      </c>
    </row>
    <row r="23" spans="1:12" ht="20.25" customHeight="1" x14ac:dyDescent="0.35">
      <c r="A23" s="415"/>
      <c r="B23" s="416"/>
      <c r="C23" s="417"/>
      <c r="D23" s="421"/>
      <c r="E23" s="421"/>
      <c r="F23" s="404"/>
      <c r="G23" s="405"/>
      <c r="H23" s="405"/>
      <c r="I23" s="406"/>
      <c r="J23" s="371"/>
      <c r="K23" s="389"/>
      <c r="L23" s="371"/>
    </row>
    <row r="24" spans="1:12" ht="30" hidden="1" customHeight="1" x14ac:dyDescent="0.35">
      <c r="A24" s="547"/>
      <c r="B24" s="548"/>
      <c r="C24" s="549"/>
      <c r="D24" s="550"/>
      <c r="E24" s="550"/>
      <c r="F24" s="551"/>
      <c r="G24" s="552"/>
      <c r="H24" s="552"/>
      <c r="I24" s="553"/>
      <c r="J24" s="182">
        <f>CEILING(D24*F24,1)</f>
        <v>0</v>
      </c>
      <c r="K24" s="188"/>
      <c r="L24" s="182">
        <f>IF(J24-K24&lt;0,0,J24-K24)</f>
        <v>0</v>
      </c>
    </row>
    <row r="25" spans="1:12" ht="30" customHeight="1" x14ac:dyDescent="0.35">
      <c r="A25" s="554" t="s">
        <v>228</v>
      </c>
      <c r="B25" s="555"/>
      <c r="C25" s="556"/>
      <c r="D25" s="550">
        <v>7000</v>
      </c>
      <c r="E25" s="550"/>
      <c r="F25" s="551">
        <v>0.25</v>
      </c>
      <c r="G25" s="552"/>
      <c r="H25" s="552"/>
      <c r="I25" s="553"/>
      <c r="J25" s="182">
        <f>CEILING(D25*F25,1)</f>
        <v>1750</v>
      </c>
      <c r="K25" s="188">
        <v>0</v>
      </c>
      <c r="L25" s="182">
        <f>IF(J25-K25&lt;0,0,J25-K25)</f>
        <v>1750</v>
      </c>
    </row>
    <row r="26" spans="1:12" ht="30" customHeight="1" x14ac:dyDescent="0.35">
      <c r="A26" s="554" t="s">
        <v>231</v>
      </c>
      <c r="B26" s="555"/>
      <c r="C26" s="556"/>
      <c r="D26" s="550">
        <v>67500</v>
      </c>
      <c r="E26" s="550"/>
      <c r="F26" s="551">
        <v>0.25</v>
      </c>
      <c r="G26" s="552"/>
      <c r="H26" s="552"/>
      <c r="I26" s="553"/>
      <c r="J26" s="182">
        <f>CEILING(D26*F26,1)</f>
        <v>16875</v>
      </c>
      <c r="K26" s="188">
        <v>0</v>
      </c>
      <c r="L26" s="182">
        <f>IF(J26-K26&lt;0,0,J26-K26)</f>
        <v>16875</v>
      </c>
    </row>
    <row r="27" spans="1:12" ht="30" customHeight="1" x14ac:dyDescent="0.35">
      <c r="A27" s="554" t="s">
        <v>233</v>
      </c>
      <c r="B27" s="555"/>
      <c r="C27" s="556"/>
      <c r="D27" s="550">
        <v>22880</v>
      </c>
      <c r="E27" s="550"/>
      <c r="F27" s="551">
        <v>0.25</v>
      </c>
      <c r="G27" s="552"/>
      <c r="H27" s="552"/>
      <c r="I27" s="553"/>
      <c r="J27" s="182">
        <f>CEILING(D27*F27,1)</f>
        <v>5720</v>
      </c>
      <c r="K27" s="188">
        <v>0</v>
      </c>
      <c r="L27" s="182">
        <f>IF(J27-K27&lt;0,0,J27-K27)</f>
        <v>5720</v>
      </c>
    </row>
    <row r="28" spans="1:12" ht="30" hidden="1" customHeight="1" x14ac:dyDescent="0.35">
      <c r="A28" s="547"/>
      <c r="B28" s="548"/>
      <c r="C28" s="549"/>
      <c r="D28" s="550"/>
      <c r="E28" s="550"/>
      <c r="F28" s="457"/>
      <c r="G28" s="458"/>
      <c r="H28" s="458"/>
      <c r="I28" s="459"/>
      <c r="J28" s="182">
        <f>CEILING(D28*F28,1)</f>
        <v>0</v>
      </c>
      <c r="K28" s="188"/>
      <c r="L28" s="182">
        <f>IF(J28-K28&lt;0,0,J28-K28)</f>
        <v>0</v>
      </c>
    </row>
    <row r="29" spans="1:12" x14ac:dyDescent="0.35">
      <c r="A29" s="365" t="s">
        <v>41</v>
      </c>
      <c r="B29" s="366"/>
      <c r="C29" s="366"/>
      <c r="D29" s="366"/>
      <c r="E29" s="366"/>
      <c r="F29" s="366"/>
      <c r="G29" s="366"/>
      <c r="H29" s="366"/>
      <c r="I29" s="367"/>
      <c r="J29" s="182">
        <f>SUM(J24:J28)</f>
        <v>24345</v>
      </c>
      <c r="K29" s="182">
        <f>SUM(K24:K28)</f>
        <v>0</v>
      </c>
      <c r="L29" s="182">
        <f>SUM(L24:L28)</f>
        <v>24345</v>
      </c>
    </row>
    <row r="30" spans="1:12" ht="22.5" customHeight="1" x14ac:dyDescent="0.35">
      <c r="A30" s="25" t="s">
        <v>17</v>
      </c>
      <c r="B30" s="180"/>
      <c r="C30" s="181"/>
      <c r="D30" s="181"/>
      <c r="E30" s="181"/>
      <c r="F30" s="181"/>
      <c r="G30" s="181"/>
      <c r="H30" s="181"/>
      <c r="I30" s="181"/>
      <c r="J30" s="23"/>
      <c r="K30" s="23"/>
      <c r="L30" s="24"/>
    </row>
    <row r="31" spans="1:12" ht="200.15" customHeight="1" x14ac:dyDescent="0.35">
      <c r="A31" s="541" t="s">
        <v>237</v>
      </c>
      <c r="B31" s="542"/>
      <c r="C31" s="542"/>
      <c r="D31" s="542"/>
      <c r="E31" s="542"/>
      <c r="F31" s="542"/>
      <c r="G31" s="542"/>
      <c r="H31" s="542"/>
      <c r="I31" s="542"/>
      <c r="J31" s="542"/>
      <c r="K31" s="542"/>
      <c r="L31" s="543"/>
    </row>
    <row r="32" spans="1:12" ht="16.5" hidden="1" customHeight="1" x14ac:dyDescent="0.35">
      <c r="A32" s="544"/>
      <c r="B32" s="545"/>
      <c r="C32" s="545"/>
      <c r="D32" s="545"/>
      <c r="E32" s="545"/>
      <c r="F32" s="545"/>
      <c r="G32" s="545"/>
      <c r="H32" s="545"/>
      <c r="I32" s="545"/>
      <c r="J32" s="545"/>
      <c r="K32" s="545"/>
      <c r="L32" s="546"/>
    </row>
    <row r="33" spans="1:12" x14ac:dyDescent="0.35">
      <c r="A33" s="195" t="s">
        <v>29</v>
      </c>
      <c r="B33" s="196"/>
      <c r="C33" s="196"/>
      <c r="D33" s="196"/>
      <c r="E33" s="196"/>
      <c r="F33" s="196"/>
      <c r="G33" s="196"/>
      <c r="H33" s="196"/>
      <c r="I33" s="196"/>
      <c r="J33" s="196"/>
      <c r="K33" s="196"/>
      <c r="L33" s="114"/>
    </row>
    <row r="34" spans="1:12" ht="29" x14ac:dyDescent="0.35">
      <c r="A34" s="8" t="s">
        <v>10</v>
      </c>
      <c r="B34" s="465" t="s">
        <v>11</v>
      </c>
      <c r="C34" s="466"/>
      <c r="D34" s="118" t="s">
        <v>12</v>
      </c>
      <c r="E34" s="187" t="s">
        <v>184</v>
      </c>
      <c r="F34" s="465" t="s">
        <v>2</v>
      </c>
      <c r="G34" s="476"/>
      <c r="H34" s="476"/>
      <c r="I34" s="476"/>
      <c r="J34" s="476"/>
      <c r="K34" s="476"/>
      <c r="L34" s="466"/>
    </row>
    <row r="35" spans="1:12" ht="47.25" customHeight="1" x14ac:dyDescent="0.35">
      <c r="A35" s="178" t="s">
        <v>19</v>
      </c>
      <c r="B35" s="379" t="s">
        <v>55</v>
      </c>
      <c r="C35" s="400"/>
      <c r="D35" s="98" t="s">
        <v>225</v>
      </c>
      <c r="E35" s="179" t="s">
        <v>226</v>
      </c>
      <c r="F35" s="379" t="s">
        <v>23</v>
      </c>
      <c r="G35" s="380"/>
      <c r="H35" s="380"/>
      <c r="I35" s="380"/>
      <c r="J35" s="380"/>
      <c r="K35" s="380"/>
      <c r="L35" s="400"/>
    </row>
    <row r="36" spans="1:12" ht="15" customHeight="1" x14ac:dyDescent="0.35">
      <c r="A36" s="412"/>
      <c r="B36" s="413"/>
      <c r="C36" s="413"/>
      <c r="D36" s="413"/>
      <c r="E36" s="414"/>
      <c r="F36" s="371" t="s">
        <v>21</v>
      </c>
      <c r="G36" s="389" t="s">
        <v>192</v>
      </c>
      <c r="H36" s="371" t="s">
        <v>22</v>
      </c>
      <c r="I36" s="374" t="s">
        <v>185</v>
      </c>
      <c r="J36" s="371" t="s">
        <v>49</v>
      </c>
      <c r="K36" s="389" t="s">
        <v>47</v>
      </c>
      <c r="L36" s="371" t="s">
        <v>39</v>
      </c>
    </row>
    <row r="37" spans="1:12" s="9" customFormat="1" ht="33.75" customHeight="1" x14ac:dyDescent="0.35">
      <c r="A37" s="415"/>
      <c r="B37" s="416"/>
      <c r="C37" s="416"/>
      <c r="D37" s="416"/>
      <c r="E37" s="417"/>
      <c r="F37" s="371"/>
      <c r="G37" s="389"/>
      <c r="H37" s="371"/>
      <c r="I37" s="375"/>
      <c r="J37" s="371"/>
      <c r="K37" s="389"/>
      <c r="L37" s="371"/>
    </row>
    <row r="38" spans="1:12" s="9" customFormat="1" ht="45" hidden="1" customHeight="1" x14ac:dyDescent="0.35">
      <c r="A38" s="199"/>
      <c r="B38" s="557"/>
      <c r="C38" s="558"/>
      <c r="D38" s="101"/>
      <c r="E38" s="101" t="str">
        <f t="shared" ref="E38:E52" si="2">IF((D38="Lodging"),"Night",IF((D38="Meals"),"Day",IF((D38="Mileage"),"Mile",IF((D38="Transportation"),"Round-trip","N/A"))))</f>
        <v>N/A</v>
      </c>
      <c r="F38" s="193"/>
      <c r="G38" s="190"/>
      <c r="H38" s="200"/>
      <c r="I38" s="200"/>
      <c r="J38" s="182">
        <f t="shared" ref="J38:J52" si="3">CEILING(F38*G38*H38*I38,1)</f>
        <v>0</v>
      </c>
      <c r="K38" s="188"/>
      <c r="L38" s="182">
        <f t="shared" ref="L38:L52" si="4">IF(J38-K38&lt;0,0,J38-K38)</f>
        <v>0</v>
      </c>
    </row>
    <row r="39" spans="1:12" s="9" customFormat="1" ht="45" customHeight="1" x14ac:dyDescent="0.35">
      <c r="A39" s="199" t="s">
        <v>243</v>
      </c>
      <c r="B39" s="557" t="s">
        <v>244</v>
      </c>
      <c r="C39" s="558"/>
      <c r="D39" s="101" t="s">
        <v>183</v>
      </c>
      <c r="E39" s="101" t="str">
        <f t="shared" si="2"/>
        <v>N/A</v>
      </c>
      <c r="F39" s="193">
        <v>50</v>
      </c>
      <c r="G39" s="190">
        <v>1</v>
      </c>
      <c r="H39" s="200">
        <v>1</v>
      </c>
      <c r="I39" s="200">
        <v>1</v>
      </c>
      <c r="J39" s="182">
        <f t="shared" si="3"/>
        <v>50</v>
      </c>
      <c r="K39" s="188">
        <v>0</v>
      </c>
      <c r="L39" s="182">
        <f t="shared" si="4"/>
        <v>50</v>
      </c>
    </row>
    <row r="40" spans="1:12" s="9" customFormat="1" ht="45" customHeight="1" x14ac:dyDescent="0.35">
      <c r="A40" s="199" t="s">
        <v>243</v>
      </c>
      <c r="B40" s="557" t="s">
        <v>244</v>
      </c>
      <c r="C40" s="558"/>
      <c r="D40" s="101" t="s">
        <v>182</v>
      </c>
      <c r="E40" s="101" t="str">
        <f t="shared" si="2"/>
        <v>N/A</v>
      </c>
      <c r="F40" s="193">
        <v>50</v>
      </c>
      <c r="G40" s="190">
        <v>1</v>
      </c>
      <c r="H40" s="200">
        <v>1</v>
      </c>
      <c r="I40" s="200">
        <v>1</v>
      </c>
      <c r="J40" s="182">
        <f t="shared" si="3"/>
        <v>50</v>
      </c>
      <c r="K40" s="188">
        <v>0</v>
      </c>
      <c r="L40" s="182">
        <f t="shared" si="4"/>
        <v>50</v>
      </c>
    </row>
    <row r="41" spans="1:12" s="9" customFormat="1" ht="45" customHeight="1" x14ac:dyDescent="0.35">
      <c r="A41" s="199" t="s">
        <v>243</v>
      </c>
      <c r="B41" s="557" t="s">
        <v>244</v>
      </c>
      <c r="C41" s="558"/>
      <c r="D41" s="101" t="s">
        <v>181</v>
      </c>
      <c r="E41" s="101" t="str">
        <f t="shared" si="2"/>
        <v>Round-trip</v>
      </c>
      <c r="F41" s="193">
        <v>600</v>
      </c>
      <c r="G41" s="190">
        <v>1</v>
      </c>
      <c r="H41" s="200">
        <v>1</v>
      </c>
      <c r="I41" s="200">
        <v>1</v>
      </c>
      <c r="J41" s="182">
        <f t="shared" si="3"/>
        <v>600</v>
      </c>
      <c r="K41" s="188">
        <v>0</v>
      </c>
      <c r="L41" s="182">
        <f t="shared" si="4"/>
        <v>600</v>
      </c>
    </row>
    <row r="42" spans="1:12" s="9" customFormat="1" ht="45" customHeight="1" x14ac:dyDescent="0.35">
      <c r="A42" s="199" t="s">
        <v>243</v>
      </c>
      <c r="B42" s="557" t="s">
        <v>244</v>
      </c>
      <c r="C42" s="558"/>
      <c r="D42" s="101" t="s">
        <v>180</v>
      </c>
      <c r="E42" s="101" t="str">
        <f t="shared" si="2"/>
        <v>Mile</v>
      </c>
      <c r="F42" s="193">
        <v>0.51</v>
      </c>
      <c r="G42" s="190">
        <v>100</v>
      </c>
      <c r="H42" s="200">
        <v>1</v>
      </c>
      <c r="I42" s="200">
        <v>1</v>
      </c>
      <c r="J42" s="182">
        <f t="shared" si="3"/>
        <v>51</v>
      </c>
      <c r="K42" s="188">
        <v>0</v>
      </c>
      <c r="L42" s="182">
        <f t="shared" si="4"/>
        <v>51</v>
      </c>
    </row>
    <row r="43" spans="1:12" s="9" customFormat="1" ht="45" customHeight="1" x14ac:dyDescent="0.35">
      <c r="A43" s="199" t="s">
        <v>243</v>
      </c>
      <c r="B43" s="557" t="s">
        <v>244</v>
      </c>
      <c r="C43" s="558"/>
      <c r="D43" s="101" t="s">
        <v>179</v>
      </c>
      <c r="E43" s="101" t="str">
        <f t="shared" si="2"/>
        <v>Day</v>
      </c>
      <c r="F43" s="193">
        <v>51</v>
      </c>
      <c r="G43" s="190">
        <v>5.5</v>
      </c>
      <c r="H43" s="200">
        <v>1</v>
      </c>
      <c r="I43" s="200">
        <v>1</v>
      </c>
      <c r="J43" s="182">
        <f t="shared" si="3"/>
        <v>281</v>
      </c>
      <c r="K43" s="188">
        <v>0</v>
      </c>
      <c r="L43" s="182">
        <f t="shared" si="4"/>
        <v>281</v>
      </c>
    </row>
    <row r="44" spans="1:12" s="9" customFormat="1" ht="45" customHeight="1" x14ac:dyDescent="0.35">
      <c r="A44" s="199" t="s">
        <v>243</v>
      </c>
      <c r="B44" s="557" t="s">
        <v>244</v>
      </c>
      <c r="C44" s="558"/>
      <c r="D44" s="101" t="s">
        <v>178</v>
      </c>
      <c r="E44" s="101" t="str">
        <f t="shared" si="2"/>
        <v>Night</v>
      </c>
      <c r="F44" s="193">
        <v>94</v>
      </c>
      <c r="G44" s="190">
        <v>5</v>
      </c>
      <c r="H44" s="200">
        <v>1</v>
      </c>
      <c r="I44" s="200">
        <v>1</v>
      </c>
      <c r="J44" s="182">
        <f t="shared" si="3"/>
        <v>470</v>
      </c>
      <c r="K44" s="188">
        <v>0</v>
      </c>
      <c r="L44" s="182">
        <f t="shared" si="4"/>
        <v>470</v>
      </c>
    </row>
    <row r="45" spans="1:12" s="9" customFormat="1" ht="45" customHeight="1" x14ac:dyDescent="0.35">
      <c r="A45" s="199" t="s">
        <v>241</v>
      </c>
      <c r="B45" s="557" t="s">
        <v>242</v>
      </c>
      <c r="C45" s="558"/>
      <c r="D45" s="101" t="s">
        <v>180</v>
      </c>
      <c r="E45" s="101" t="str">
        <f t="shared" si="2"/>
        <v>Mile</v>
      </c>
      <c r="F45" s="193">
        <v>0.51</v>
      </c>
      <c r="G45" s="190">
        <v>250</v>
      </c>
      <c r="H45" s="200">
        <v>1</v>
      </c>
      <c r="I45" s="200">
        <v>20</v>
      </c>
      <c r="J45" s="182">
        <f t="shared" si="3"/>
        <v>2550</v>
      </c>
      <c r="K45" s="188">
        <v>0</v>
      </c>
      <c r="L45" s="182">
        <f t="shared" si="4"/>
        <v>2550</v>
      </c>
    </row>
    <row r="46" spans="1:12" s="9" customFormat="1" ht="45" customHeight="1" x14ac:dyDescent="0.35">
      <c r="A46" s="199" t="s">
        <v>239</v>
      </c>
      <c r="B46" s="557" t="s">
        <v>240</v>
      </c>
      <c r="C46" s="558"/>
      <c r="D46" s="101" t="s">
        <v>182</v>
      </c>
      <c r="E46" s="101" t="str">
        <f t="shared" si="2"/>
        <v>N/A</v>
      </c>
      <c r="F46" s="193">
        <v>25</v>
      </c>
      <c r="G46" s="190">
        <v>1</v>
      </c>
      <c r="H46" s="200">
        <v>3</v>
      </c>
      <c r="I46" s="200">
        <v>1</v>
      </c>
      <c r="J46" s="182">
        <f t="shared" si="3"/>
        <v>75</v>
      </c>
      <c r="K46" s="188">
        <v>0</v>
      </c>
      <c r="L46" s="182">
        <f t="shared" si="4"/>
        <v>75</v>
      </c>
    </row>
    <row r="47" spans="1:12" s="9" customFormat="1" ht="45" customHeight="1" x14ac:dyDescent="0.35">
      <c r="A47" s="199" t="s">
        <v>239</v>
      </c>
      <c r="B47" s="557" t="s">
        <v>240</v>
      </c>
      <c r="C47" s="558"/>
      <c r="D47" s="101" t="s">
        <v>183</v>
      </c>
      <c r="E47" s="101" t="str">
        <f t="shared" si="2"/>
        <v>N/A</v>
      </c>
      <c r="F47" s="193">
        <v>50</v>
      </c>
      <c r="G47" s="190">
        <v>1</v>
      </c>
      <c r="H47" s="200">
        <v>3</v>
      </c>
      <c r="I47" s="200">
        <v>1</v>
      </c>
      <c r="J47" s="182">
        <f t="shared" si="3"/>
        <v>150</v>
      </c>
      <c r="K47" s="188">
        <v>0</v>
      </c>
      <c r="L47" s="182">
        <f t="shared" si="4"/>
        <v>150</v>
      </c>
    </row>
    <row r="48" spans="1:12" s="9" customFormat="1" ht="45" customHeight="1" x14ac:dyDescent="0.35">
      <c r="A48" s="199" t="s">
        <v>239</v>
      </c>
      <c r="B48" s="557" t="s">
        <v>240</v>
      </c>
      <c r="C48" s="558"/>
      <c r="D48" s="101" t="s">
        <v>181</v>
      </c>
      <c r="E48" s="101" t="str">
        <f t="shared" si="2"/>
        <v>Round-trip</v>
      </c>
      <c r="F48" s="193">
        <v>500</v>
      </c>
      <c r="G48" s="190">
        <v>1</v>
      </c>
      <c r="H48" s="200">
        <v>3</v>
      </c>
      <c r="I48" s="200">
        <v>1</v>
      </c>
      <c r="J48" s="182">
        <f t="shared" si="3"/>
        <v>1500</v>
      </c>
      <c r="K48" s="188">
        <v>0</v>
      </c>
      <c r="L48" s="182">
        <f t="shared" si="4"/>
        <v>1500</v>
      </c>
    </row>
    <row r="49" spans="1:12" s="9" customFormat="1" ht="45" customHeight="1" x14ac:dyDescent="0.35">
      <c r="A49" s="199" t="s">
        <v>239</v>
      </c>
      <c r="B49" s="557" t="s">
        <v>240</v>
      </c>
      <c r="C49" s="558"/>
      <c r="D49" s="101" t="s">
        <v>180</v>
      </c>
      <c r="E49" s="101" t="str">
        <f t="shared" si="2"/>
        <v>Mile</v>
      </c>
      <c r="F49" s="193">
        <v>0.51</v>
      </c>
      <c r="G49" s="190">
        <v>100</v>
      </c>
      <c r="H49" s="200">
        <v>1</v>
      </c>
      <c r="I49" s="200">
        <v>1</v>
      </c>
      <c r="J49" s="182">
        <f t="shared" si="3"/>
        <v>51</v>
      </c>
      <c r="K49" s="188">
        <v>0</v>
      </c>
      <c r="L49" s="182">
        <f t="shared" si="4"/>
        <v>51</v>
      </c>
    </row>
    <row r="50" spans="1:12" s="9" customFormat="1" ht="45" customHeight="1" x14ac:dyDescent="0.35">
      <c r="A50" s="199" t="s">
        <v>239</v>
      </c>
      <c r="B50" s="557" t="s">
        <v>240</v>
      </c>
      <c r="C50" s="558"/>
      <c r="D50" s="101" t="s">
        <v>179</v>
      </c>
      <c r="E50" s="101" t="str">
        <f t="shared" si="2"/>
        <v>Day</v>
      </c>
      <c r="F50" s="193">
        <v>71</v>
      </c>
      <c r="G50" s="190">
        <v>3.5</v>
      </c>
      <c r="H50" s="200">
        <v>3</v>
      </c>
      <c r="I50" s="200">
        <v>1</v>
      </c>
      <c r="J50" s="182">
        <f t="shared" si="3"/>
        <v>746</v>
      </c>
      <c r="K50" s="188">
        <v>0</v>
      </c>
      <c r="L50" s="182">
        <f t="shared" si="4"/>
        <v>746</v>
      </c>
    </row>
    <row r="51" spans="1:12" s="9" customFormat="1" ht="45" customHeight="1" x14ac:dyDescent="0.35">
      <c r="A51" s="199" t="s">
        <v>239</v>
      </c>
      <c r="B51" s="557" t="s">
        <v>240</v>
      </c>
      <c r="C51" s="558"/>
      <c r="D51" s="101" t="s">
        <v>178</v>
      </c>
      <c r="E51" s="101" t="str">
        <f t="shared" si="2"/>
        <v>Night</v>
      </c>
      <c r="F51" s="193">
        <v>224</v>
      </c>
      <c r="G51" s="190">
        <v>3</v>
      </c>
      <c r="H51" s="200">
        <v>3</v>
      </c>
      <c r="I51" s="200">
        <v>1</v>
      </c>
      <c r="J51" s="182">
        <f t="shared" si="3"/>
        <v>2016</v>
      </c>
      <c r="K51" s="188">
        <v>0</v>
      </c>
      <c r="L51" s="182">
        <f t="shared" si="4"/>
        <v>2016</v>
      </c>
    </row>
    <row r="52" spans="1:12" s="9" customFormat="1" ht="45" hidden="1" customHeight="1" x14ac:dyDescent="0.35">
      <c r="A52" s="199"/>
      <c r="B52" s="557"/>
      <c r="C52" s="558"/>
      <c r="D52" s="101"/>
      <c r="E52" s="101" t="str">
        <f t="shared" si="2"/>
        <v>N/A</v>
      </c>
      <c r="F52" s="193"/>
      <c r="G52" s="190"/>
      <c r="H52" s="200"/>
      <c r="I52" s="200"/>
      <c r="J52" s="182">
        <f t="shared" si="3"/>
        <v>0</v>
      </c>
      <c r="K52" s="188"/>
      <c r="L52" s="182">
        <f t="shared" si="4"/>
        <v>0</v>
      </c>
    </row>
    <row r="53" spans="1:12" x14ac:dyDescent="0.35">
      <c r="A53" s="365" t="s">
        <v>41</v>
      </c>
      <c r="B53" s="366"/>
      <c r="C53" s="366"/>
      <c r="D53" s="366"/>
      <c r="E53" s="366"/>
      <c r="F53" s="366"/>
      <c r="G53" s="366"/>
      <c r="H53" s="366"/>
      <c r="I53" s="367"/>
      <c r="J53" s="182">
        <f>SUM(J38:J52)</f>
        <v>8590</v>
      </c>
      <c r="K53" s="182">
        <f>SUM(K38:K52)</f>
        <v>0</v>
      </c>
      <c r="L53" s="182">
        <f>SUM(L38:L52)</f>
        <v>8590</v>
      </c>
    </row>
    <row r="54" spans="1:12" ht="22.5" customHeight="1" x14ac:dyDescent="0.35">
      <c r="A54" s="25" t="s">
        <v>17</v>
      </c>
      <c r="B54" s="180"/>
      <c r="C54" s="181"/>
      <c r="D54" s="181"/>
      <c r="E54" s="181"/>
      <c r="F54" s="181"/>
      <c r="G54" s="181"/>
      <c r="H54" s="181"/>
      <c r="I54" s="181"/>
      <c r="J54" s="23"/>
      <c r="K54" s="23"/>
      <c r="L54" s="24"/>
    </row>
    <row r="55" spans="1:12" ht="200.15" customHeight="1" x14ac:dyDescent="0.35">
      <c r="A55" s="541" t="s">
        <v>245</v>
      </c>
      <c r="B55" s="542"/>
      <c r="C55" s="542"/>
      <c r="D55" s="542"/>
      <c r="E55" s="542"/>
      <c r="F55" s="542"/>
      <c r="G55" s="542"/>
      <c r="H55" s="542"/>
      <c r="I55" s="542"/>
      <c r="J55" s="542"/>
      <c r="K55" s="542"/>
      <c r="L55" s="543"/>
    </row>
    <row r="56" spans="1:12" ht="16.5" hidden="1" customHeight="1" x14ac:dyDescent="0.35">
      <c r="A56" s="544"/>
      <c r="B56" s="545"/>
      <c r="C56" s="545"/>
      <c r="D56" s="545"/>
      <c r="E56" s="545"/>
      <c r="F56" s="545"/>
      <c r="G56" s="545"/>
      <c r="H56" s="545"/>
      <c r="I56" s="545"/>
      <c r="J56" s="545"/>
      <c r="K56" s="545"/>
      <c r="L56" s="546"/>
    </row>
    <row r="57" spans="1:12" x14ac:dyDescent="0.35">
      <c r="A57" s="195" t="s">
        <v>30</v>
      </c>
      <c r="B57" s="196"/>
      <c r="C57" s="196"/>
      <c r="D57" s="196"/>
      <c r="E57" s="196"/>
      <c r="F57" s="196"/>
      <c r="G57" s="196"/>
      <c r="H57" s="196"/>
      <c r="I57" s="196"/>
      <c r="J57" s="196"/>
      <c r="K57" s="196"/>
      <c r="L57" s="114"/>
    </row>
    <row r="58" spans="1:12" x14ac:dyDescent="0.35">
      <c r="A58" s="422" t="s">
        <v>14</v>
      </c>
      <c r="B58" s="410"/>
      <c r="C58" s="411"/>
      <c r="D58" s="422" t="s">
        <v>2</v>
      </c>
      <c r="E58" s="410"/>
      <c r="F58" s="410"/>
      <c r="G58" s="410"/>
      <c r="H58" s="410"/>
      <c r="I58" s="410"/>
      <c r="J58" s="410"/>
      <c r="K58" s="410"/>
      <c r="L58" s="411"/>
    </row>
    <row r="59" spans="1:12" ht="30" customHeight="1" x14ac:dyDescent="0.35">
      <c r="A59" s="379" t="s">
        <v>24</v>
      </c>
      <c r="B59" s="380"/>
      <c r="C59" s="400"/>
      <c r="D59" s="379" t="s">
        <v>25</v>
      </c>
      <c r="E59" s="380"/>
      <c r="F59" s="380"/>
      <c r="G59" s="380"/>
      <c r="H59" s="380"/>
      <c r="I59" s="380"/>
      <c r="J59" s="380"/>
      <c r="K59" s="380"/>
      <c r="L59" s="400"/>
    </row>
    <row r="60" spans="1:12" ht="15" customHeight="1" x14ac:dyDescent="0.35">
      <c r="A60" s="412"/>
      <c r="B60" s="413"/>
      <c r="C60" s="414"/>
      <c r="D60" s="421" t="s">
        <v>26</v>
      </c>
      <c r="E60" s="421"/>
      <c r="F60" s="401" t="s">
        <v>21</v>
      </c>
      <c r="G60" s="402"/>
      <c r="H60" s="402"/>
      <c r="I60" s="403"/>
      <c r="J60" s="371" t="s">
        <v>49</v>
      </c>
      <c r="K60" s="389" t="s">
        <v>47</v>
      </c>
      <c r="L60" s="371" t="s">
        <v>39</v>
      </c>
    </row>
    <row r="61" spans="1:12" x14ac:dyDescent="0.35">
      <c r="A61" s="415"/>
      <c r="B61" s="416"/>
      <c r="C61" s="417"/>
      <c r="D61" s="421"/>
      <c r="E61" s="421"/>
      <c r="F61" s="404"/>
      <c r="G61" s="405"/>
      <c r="H61" s="405"/>
      <c r="I61" s="406"/>
      <c r="J61" s="371"/>
      <c r="K61" s="389"/>
      <c r="L61" s="371"/>
    </row>
    <row r="62" spans="1:12" ht="45.75" hidden="1" customHeight="1" x14ac:dyDescent="0.35">
      <c r="A62" s="460"/>
      <c r="B62" s="461"/>
      <c r="C62" s="462"/>
      <c r="D62" s="432"/>
      <c r="E62" s="432"/>
      <c r="F62" s="559"/>
      <c r="G62" s="560"/>
      <c r="H62" s="560"/>
      <c r="I62" s="561"/>
      <c r="J62" s="182">
        <f>CEILING(D62*F62,1)</f>
        <v>0</v>
      </c>
      <c r="K62" s="188"/>
      <c r="L62" s="182">
        <f>IF(J62-K62&lt;0,0,J62-K62)</f>
        <v>0</v>
      </c>
    </row>
    <row r="63" spans="1:12" ht="45.75" customHeight="1" x14ac:dyDescent="0.35">
      <c r="A63" s="562" t="s">
        <v>246</v>
      </c>
      <c r="B63" s="563"/>
      <c r="C63" s="564"/>
      <c r="D63" s="432">
        <v>1</v>
      </c>
      <c r="E63" s="432"/>
      <c r="F63" s="559">
        <v>2547</v>
      </c>
      <c r="G63" s="560"/>
      <c r="H63" s="560"/>
      <c r="I63" s="561"/>
      <c r="J63" s="182">
        <f>CEILING(D63*F63,1)</f>
        <v>2547</v>
      </c>
      <c r="K63" s="188">
        <v>0</v>
      </c>
      <c r="L63" s="182">
        <f>IF(J63-K63&lt;0,0,J63-K63)</f>
        <v>2547</v>
      </c>
    </row>
    <row r="64" spans="1:12" ht="45.75" hidden="1" customHeight="1" x14ac:dyDescent="0.35">
      <c r="A64" s="562"/>
      <c r="B64" s="564"/>
      <c r="C64" s="189"/>
      <c r="D64" s="432"/>
      <c r="E64" s="432"/>
      <c r="F64" s="559"/>
      <c r="G64" s="560"/>
      <c r="H64" s="560"/>
      <c r="I64" s="561"/>
      <c r="J64" s="182">
        <f>CEILING(D64*F64,1)</f>
        <v>0</v>
      </c>
      <c r="K64" s="188"/>
      <c r="L64" s="182">
        <f>IF(J64-K64&lt;0,0,J64-K64)</f>
        <v>0</v>
      </c>
    </row>
    <row r="65" spans="1:12" x14ac:dyDescent="0.35">
      <c r="A65" s="365" t="s">
        <v>41</v>
      </c>
      <c r="B65" s="366"/>
      <c r="C65" s="366"/>
      <c r="D65" s="366"/>
      <c r="E65" s="366"/>
      <c r="F65" s="366"/>
      <c r="G65" s="366"/>
      <c r="H65" s="366"/>
      <c r="I65" s="367"/>
      <c r="J65" s="182">
        <f>SUM(J62:J64)</f>
        <v>2547</v>
      </c>
      <c r="K65" s="182">
        <f>SUM(K62:K64)</f>
        <v>0</v>
      </c>
      <c r="L65" s="182">
        <f>SUM(L62:L64)</f>
        <v>2547</v>
      </c>
    </row>
    <row r="66" spans="1:12" ht="22.5" customHeight="1" x14ac:dyDescent="0.35">
      <c r="A66" s="25" t="s">
        <v>17</v>
      </c>
      <c r="B66" s="180"/>
      <c r="C66" s="181"/>
      <c r="D66" s="181"/>
      <c r="E66" s="181"/>
      <c r="F66" s="181"/>
      <c r="G66" s="181"/>
      <c r="H66" s="181"/>
      <c r="I66" s="181"/>
      <c r="J66" s="23"/>
      <c r="K66" s="23"/>
      <c r="L66" s="24"/>
    </row>
    <row r="67" spans="1:12" ht="200.15" customHeight="1" x14ac:dyDescent="0.35">
      <c r="A67" s="541" t="s">
        <v>247</v>
      </c>
      <c r="B67" s="542"/>
      <c r="C67" s="542"/>
      <c r="D67" s="542"/>
      <c r="E67" s="542"/>
      <c r="F67" s="542"/>
      <c r="G67" s="542"/>
      <c r="H67" s="542"/>
      <c r="I67" s="542"/>
      <c r="J67" s="542"/>
      <c r="K67" s="542"/>
      <c r="L67" s="543"/>
    </row>
    <row r="68" spans="1:12" ht="16.5" hidden="1" customHeight="1" x14ac:dyDescent="0.35">
      <c r="A68" s="544"/>
      <c r="B68" s="545"/>
      <c r="C68" s="545"/>
      <c r="D68" s="545"/>
      <c r="E68" s="545"/>
      <c r="F68" s="545"/>
      <c r="G68" s="545"/>
      <c r="H68" s="545"/>
      <c r="I68" s="545"/>
      <c r="J68" s="545"/>
      <c r="K68" s="545"/>
      <c r="L68" s="546"/>
    </row>
    <row r="69" spans="1:12" x14ac:dyDescent="0.35">
      <c r="A69" s="195" t="s">
        <v>32</v>
      </c>
      <c r="B69" s="196"/>
      <c r="C69" s="196"/>
      <c r="D69" s="196"/>
      <c r="E69" s="196"/>
      <c r="F69" s="196"/>
      <c r="G69" s="196"/>
      <c r="H69" s="196"/>
      <c r="I69" s="196"/>
      <c r="J69" s="196"/>
      <c r="K69" s="196"/>
      <c r="L69" s="114"/>
    </row>
    <row r="70" spans="1:12" x14ac:dyDescent="0.35">
      <c r="A70" s="422" t="s">
        <v>13</v>
      </c>
      <c r="B70" s="410"/>
      <c r="C70" s="411"/>
      <c r="D70" s="422" t="s">
        <v>2</v>
      </c>
      <c r="E70" s="410"/>
      <c r="F70" s="410"/>
      <c r="G70" s="410"/>
      <c r="H70" s="410"/>
      <c r="I70" s="410"/>
      <c r="J70" s="410"/>
      <c r="K70" s="410"/>
      <c r="L70" s="411"/>
    </row>
    <row r="71" spans="1:12" ht="28.5" customHeight="1" x14ac:dyDescent="0.35">
      <c r="A71" s="379" t="s">
        <v>31</v>
      </c>
      <c r="B71" s="380"/>
      <c r="C71" s="400"/>
      <c r="D71" s="379" t="s">
        <v>33</v>
      </c>
      <c r="E71" s="380"/>
      <c r="F71" s="380"/>
      <c r="G71" s="380"/>
      <c r="H71" s="380"/>
      <c r="I71" s="380"/>
      <c r="J71" s="380"/>
      <c r="K71" s="380"/>
      <c r="L71" s="400"/>
    </row>
    <row r="72" spans="1:12" ht="15" customHeight="1" x14ac:dyDescent="0.35">
      <c r="A72" s="412"/>
      <c r="B72" s="413"/>
      <c r="C72" s="414"/>
      <c r="D72" s="421" t="s">
        <v>26</v>
      </c>
      <c r="E72" s="421"/>
      <c r="F72" s="401" t="s">
        <v>21</v>
      </c>
      <c r="G72" s="402"/>
      <c r="H72" s="402"/>
      <c r="I72" s="403"/>
      <c r="J72" s="371" t="s">
        <v>49</v>
      </c>
      <c r="K72" s="389" t="s">
        <v>47</v>
      </c>
      <c r="L72" s="371" t="s">
        <v>39</v>
      </c>
    </row>
    <row r="73" spans="1:12" x14ac:dyDescent="0.35">
      <c r="A73" s="415"/>
      <c r="B73" s="416"/>
      <c r="C73" s="417"/>
      <c r="D73" s="421"/>
      <c r="E73" s="421"/>
      <c r="F73" s="404"/>
      <c r="G73" s="405"/>
      <c r="H73" s="405"/>
      <c r="I73" s="406"/>
      <c r="J73" s="371"/>
      <c r="K73" s="389"/>
      <c r="L73" s="371"/>
    </row>
    <row r="74" spans="1:12" ht="30.75" hidden="1" customHeight="1" x14ac:dyDescent="0.35">
      <c r="A74" s="547"/>
      <c r="B74" s="548"/>
      <c r="C74" s="549"/>
      <c r="D74" s="432"/>
      <c r="E74" s="432"/>
      <c r="F74" s="423"/>
      <c r="G74" s="424"/>
      <c r="H74" s="424"/>
      <c r="I74" s="425"/>
      <c r="J74" s="182">
        <f t="shared" ref="J74:J79" si="5">CEILING(D74*F74,1)</f>
        <v>0</v>
      </c>
      <c r="K74" s="188"/>
      <c r="L74" s="182">
        <f t="shared" ref="L74:L79" si="6">IF(J74-K74&lt;0,0,J74-K74)</f>
        <v>0</v>
      </c>
    </row>
    <row r="75" spans="1:12" ht="30.75" customHeight="1" x14ac:dyDescent="0.35">
      <c r="A75" s="554" t="s">
        <v>248</v>
      </c>
      <c r="B75" s="555"/>
      <c r="C75" s="556"/>
      <c r="D75" s="432">
        <v>1</v>
      </c>
      <c r="E75" s="432"/>
      <c r="F75" s="423">
        <v>500</v>
      </c>
      <c r="G75" s="424"/>
      <c r="H75" s="424"/>
      <c r="I75" s="425"/>
      <c r="J75" s="182">
        <f t="shared" si="5"/>
        <v>500</v>
      </c>
      <c r="K75" s="188">
        <v>0</v>
      </c>
      <c r="L75" s="182">
        <f t="shared" si="6"/>
        <v>500</v>
      </c>
    </row>
    <row r="76" spans="1:12" ht="30.75" customHeight="1" x14ac:dyDescent="0.35">
      <c r="A76" s="554" t="s">
        <v>249</v>
      </c>
      <c r="B76" s="555"/>
      <c r="C76" s="556"/>
      <c r="D76" s="432">
        <v>2</v>
      </c>
      <c r="E76" s="432"/>
      <c r="F76" s="423">
        <v>1000</v>
      </c>
      <c r="G76" s="424"/>
      <c r="H76" s="424"/>
      <c r="I76" s="425"/>
      <c r="J76" s="182">
        <f t="shared" si="5"/>
        <v>2000</v>
      </c>
      <c r="K76" s="188">
        <v>0</v>
      </c>
      <c r="L76" s="182">
        <f t="shared" si="6"/>
        <v>2000</v>
      </c>
    </row>
    <row r="77" spans="1:12" ht="30.75" customHeight="1" x14ac:dyDescent="0.35">
      <c r="A77" s="554" t="s">
        <v>250</v>
      </c>
      <c r="B77" s="555"/>
      <c r="C77" s="556"/>
      <c r="D77" s="432">
        <v>1</v>
      </c>
      <c r="E77" s="432"/>
      <c r="F77" s="423">
        <v>400</v>
      </c>
      <c r="G77" s="424"/>
      <c r="H77" s="424"/>
      <c r="I77" s="425"/>
      <c r="J77" s="182">
        <f t="shared" si="5"/>
        <v>400</v>
      </c>
      <c r="K77" s="188">
        <v>0</v>
      </c>
      <c r="L77" s="182">
        <f t="shared" si="6"/>
        <v>400</v>
      </c>
    </row>
    <row r="78" spans="1:12" ht="30.75" customHeight="1" x14ac:dyDescent="0.35">
      <c r="A78" s="554" t="s">
        <v>251</v>
      </c>
      <c r="B78" s="555"/>
      <c r="C78" s="556"/>
      <c r="D78" s="432">
        <v>12</v>
      </c>
      <c r="E78" s="432"/>
      <c r="F78" s="423">
        <v>150</v>
      </c>
      <c r="G78" s="424"/>
      <c r="H78" s="424"/>
      <c r="I78" s="425"/>
      <c r="J78" s="182">
        <f t="shared" si="5"/>
        <v>1800</v>
      </c>
      <c r="K78" s="188">
        <v>0</v>
      </c>
      <c r="L78" s="182">
        <f t="shared" si="6"/>
        <v>1800</v>
      </c>
    </row>
    <row r="79" spans="1:12" ht="30" hidden="1" customHeight="1" x14ac:dyDescent="0.35">
      <c r="A79" s="554"/>
      <c r="B79" s="556"/>
      <c r="C79" s="201"/>
      <c r="D79" s="432"/>
      <c r="E79" s="432"/>
      <c r="F79" s="423"/>
      <c r="G79" s="424"/>
      <c r="H79" s="424"/>
      <c r="I79" s="425"/>
      <c r="J79" s="182">
        <f t="shared" si="5"/>
        <v>0</v>
      </c>
      <c r="K79" s="188"/>
      <c r="L79" s="182">
        <f t="shared" si="6"/>
        <v>0</v>
      </c>
    </row>
    <row r="80" spans="1:12" x14ac:dyDescent="0.35">
      <c r="A80" s="365" t="s">
        <v>41</v>
      </c>
      <c r="B80" s="366"/>
      <c r="C80" s="366"/>
      <c r="D80" s="366"/>
      <c r="E80" s="366"/>
      <c r="F80" s="366"/>
      <c r="G80" s="366"/>
      <c r="H80" s="366"/>
      <c r="I80" s="367"/>
      <c r="J80" s="182">
        <f>SUM(J74:J79)</f>
        <v>4700</v>
      </c>
      <c r="K80" s="182">
        <f>SUM(K74:K79)</f>
        <v>0</v>
      </c>
      <c r="L80" s="182">
        <f>SUM(L74:L79)</f>
        <v>4700</v>
      </c>
    </row>
    <row r="81" spans="1:12" ht="22.5" customHeight="1" x14ac:dyDescent="0.35">
      <c r="A81" s="25" t="s">
        <v>17</v>
      </c>
      <c r="B81" s="180"/>
      <c r="C81" s="181"/>
      <c r="D81" s="181"/>
      <c r="E81" s="181"/>
      <c r="F81" s="181"/>
      <c r="G81" s="181"/>
      <c r="H81" s="181"/>
      <c r="I81" s="181"/>
      <c r="J81" s="23"/>
      <c r="K81" s="23"/>
      <c r="L81" s="24"/>
    </row>
    <row r="82" spans="1:12" ht="200.15" customHeight="1" x14ac:dyDescent="0.35">
      <c r="A82" s="541" t="s">
        <v>252</v>
      </c>
      <c r="B82" s="542"/>
      <c r="C82" s="542"/>
      <c r="D82" s="542"/>
      <c r="E82" s="542"/>
      <c r="F82" s="542"/>
      <c r="G82" s="542"/>
      <c r="H82" s="542"/>
      <c r="I82" s="542"/>
      <c r="J82" s="542"/>
      <c r="K82" s="542"/>
      <c r="L82" s="543"/>
    </row>
    <row r="83" spans="1:12" ht="16.5" hidden="1" customHeight="1" x14ac:dyDescent="0.35">
      <c r="A83" s="544"/>
      <c r="B83" s="545"/>
      <c r="C83" s="545"/>
      <c r="D83" s="545"/>
      <c r="E83" s="545"/>
      <c r="F83" s="545"/>
      <c r="G83" s="545"/>
      <c r="H83" s="545"/>
      <c r="I83" s="545"/>
      <c r="J83" s="545"/>
      <c r="K83" s="545"/>
      <c r="L83" s="546"/>
    </row>
    <row r="84" spans="1:12" x14ac:dyDescent="0.35">
      <c r="A84" s="195" t="s">
        <v>34</v>
      </c>
      <c r="B84" s="565" t="s">
        <v>253</v>
      </c>
      <c r="C84" s="565"/>
      <c r="D84" s="565"/>
      <c r="E84" s="565"/>
      <c r="F84" s="565"/>
      <c r="G84" s="565"/>
      <c r="H84" s="565"/>
      <c r="I84" s="565"/>
      <c r="J84" s="565"/>
      <c r="K84" s="565"/>
      <c r="L84" s="566"/>
    </row>
    <row r="85" spans="1:12" x14ac:dyDescent="0.35">
      <c r="A85" s="192" t="s">
        <v>186</v>
      </c>
      <c r="B85" s="410" t="s">
        <v>187</v>
      </c>
      <c r="C85" s="411"/>
      <c r="D85" s="422" t="s">
        <v>2</v>
      </c>
      <c r="E85" s="410"/>
      <c r="F85" s="410"/>
      <c r="G85" s="410"/>
      <c r="H85" s="410"/>
      <c r="I85" s="410"/>
      <c r="J85" s="410"/>
      <c r="K85" s="410"/>
      <c r="L85" s="411"/>
    </row>
    <row r="86" spans="1:12" ht="28.5" customHeight="1" x14ac:dyDescent="0.35">
      <c r="A86" s="185" t="s">
        <v>188</v>
      </c>
      <c r="B86" s="380" t="s">
        <v>189</v>
      </c>
      <c r="C86" s="400"/>
      <c r="D86" s="376" t="s">
        <v>35</v>
      </c>
      <c r="E86" s="377"/>
      <c r="F86" s="377"/>
      <c r="G86" s="377"/>
      <c r="H86" s="377"/>
      <c r="I86" s="377"/>
      <c r="J86" s="377"/>
      <c r="K86" s="377"/>
      <c r="L86" s="378"/>
    </row>
    <row r="87" spans="1:12" ht="15" customHeight="1" x14ac:dyDescent="0.35">
      <c r="A87" s="412"/>
      <c r="B87" s="413"/>
      <c r="C87" s="414"/>
      <c r="D87" s="421" t="s">
        <v>26</v>
      </c>
      <c r="E87" s="421"/>
      <c r="F87" s="401" t="s">
        <v>21</v>
      </c>
      <c r="G87" s="402"/>
      <c r="H87" s="402"/>
      <c r="I87" s="403"/>
      <c r="J87" s="374" t="s">
        <v>49</v>
      </c>
      <c r="K87" s="372" t="s">
        <v>47</v>
      </c>
      <c r="L87" s="374" t="s">
        <v>39</v>
      </c>
    </row>
    <row r="88" spans="1:12" ht="14.25" customHeight="1" x14ac:dyDescent="0.35">
      <c r="A88" s="415"/>
      <c r="B88" s="416"/>
      <c r="C88" s="417"/>
      <c r="D88" s="421"/>
      <c r="E88" s="421"/>
      <c r="F88" s="404"/>
      <c r="G88" s="405"/>
      <c r="H88" s="405"/>
      <c r="I88" s="406"/>
      <c r="J88" s="375"/>
      <c r="K88" s="373"/>
      <c r="L88" s="375"/>
    </row>
    <row r="89" spans="1:12" ht="30" customHeight="1" x14ac:dyDescent="0.35">
      <c r="A89" s="129"/>
      <c r="B89" s="547"/>
      <c r="C89" s="549"/>
      <c r="D89" s="547"/>
      <c r="E89" s="549"/>
      <c r="F89" s="559"/>
      <c r="G89" s="560"/>
      <c r="H89" s="560"/>
      <c r="I89" s="561"/>
      <c r="J89" s="182">
        <f>CEILING(D89*F89,1)</f>
        <v>0</v>
      </c>
      <c r="K89" s="188"/>
      <c r="L89" s="182">
        <f>IF(J89-K89&lt;0,0,J89-K89)</f>
        <v>0</v>
      </c>
    </row>
    <row r="90" spans="1:12" x14ac:dyDescent="0.35">
      <c r="A90" s="365" t="s">
        <v>41</v>
      </c>
      <c r="B90" s="366"/>
      <c r="C90" s="366"/>
      <c r="D90" s="366"/>
      <c r="E90" s="366"/>
      <c r="F90" s="366"/>
      <c r="G90" s="366"/>
      <c r="H90" s="366"/>
      <c r="I90" s="367"/>
      <c r="J90" s="182">
        <f>SUM(J89:J89)</f>
        <v>0</v>
      </c>
      <c r="K90" s="182">
        <f>SUM(K89:K89)</f>
        <v>0</v>
      </c>
      <c r="L90" s="182">
        <f>SUM(L89:L89)</f>
        <v>0</v>
      </c>
    </row>
    <row r="91" spans="1:12" ht="22.5" customHeight="1" x14ac:dyDescent="0.35">
      <c r="A91" s="25" t="s">
        <v>17</v>
      </c>
      <c r="B91" s="180"/>
      <c r="C91" s="181"/>
      <c r="D91" s="181"/>
      <c r="E91" s="181"/>
      <c r="F91" s="181"/>
      <c r="G91" s="181"/>
      <c r="H91" s="181"/>
      <c r="I91" s="181"/>
      <c r="J91" s="23"/>
      <c r="K91" s="23"/>
      <c r="L91" s="24"/>
    </row>
    <row r="92" spans="1:12" ht="200.15" customHeight="1" x14ac:dyDescent="0.35">
      <c r="A92" s="541"/>
      <c r="B92" s="542"/>
      <c r="C92" s="542"/>
      <c r="D92" s="542"/>
      <c r="E92" s="542"/>
      <c r="F92" s="542"/>
      <c r="G92" s="542"/>
      <c r="H92" s="542"/>
      <c r="I92" s="542"/>
      <c r="J92" s="542"/>
      <c r="K92" s="542"/>
      <c r="L92" s="543"/>
    </row>
    <row r="93" spans="1:12" ht="16.5" hidden="1" customHeight="1" x14ac:dyDescent="0.35">
      <c r="A93" s="544"/>
      <c r="B93" s="545"/>
      <c r="C93" s="545"/>
      <c r="D93" s="545"/>
      <c r="E93" s="545"/>
      <c r="F93" s="545"/>
      <c r="G93" s="545"/>
      <c r="H93" s="545"/>
      <c r="I93" s="545"/>
      <c r="J93" s="545"/>
      <c r="K93" s="545"/>
      <c r="L93" s="546"/>
    </row>
    <row r="94" spans="1:12" x14ac:dyDescent="0.35">
      <c r="A94" s="477" t="s">
        <v>190</v>
      </c>
      <c r="B94" s="478"/>
      <c r="C94" s="194"/>
      <c r="D94" s="194"/>
      <c r="E94" s="194"/>
      <c r="F94" s="194"/>
      <c r="G94" s="194"/>
      <c r="H94" s="194"/>
      <c r="I94" s="194"/>
      <c r="J94" s="194"/>
      <c r="K94" s="194"/>
      <c r="L94" s="108"/>
    </row>
    <row r="95" spans="1:12" x14ac:dyDescent="0.35">
      <c r="A95" s="381" t="s">
        <v>15</v>
      </c>
      <c r="B95" s="382"/>
      <c r="C95" s="381" t="s">
        <v>186</v>
      </c>
      <c r="D95" s="382"/>
      <c r="E95" s="382"/>
      <c r="F95" s="382"/>
      <c r="G95" s="385"/>
      <c r="H95" s="381" t="s">
        <v>293</v>
      </c>
      <c r="I95" s="385"/>
      <c r="J95" s="382"/>
      <c r="K95" s="382"/>
      <c r="L95" s="385"/>
    </row>
    <row r="96" spans="1:12" ht="52.5" customHeight="1" x14ac:dyDescent="0.35">
      <c r="A96" s="379" t="s">
        <v>255</v>
      </c>
      <c r="B96" s="380"/>
      <c r="C96" s="379" t="s">
        <v>196</v>
      </c>
      <c r="D96" s="380"/>
      <c r="E96" s="380"/>
      <c r="F96" s="380"/>
      <c r="G96" s="400"/>
      <c r="H96" s="379" t="s">
        <v>278</v>
      </c>
      <c r="I96" s="400"/>
      <c r="J96" s="386"/>
      <c r="K96" s="386"/>
      <c r="L96" s="387"/>
    </row>
    <row r="97" spans="1:12" ht="15" customHeight="1" x14ac:dyDescent="0.35">
      <c r="A97" s="109"/>
      <c r="B97" s="110"/>
      <c r="C97" s="110"/>
      <c r="D97" s="110"/>
      <c r="E97" s="110"/>
      <c r="F97" s="110"/>
      <c r="G97" s="110"/>
      <c r="H97" s="102"/>
      <c r="I97" s="159"/>
      <c r="J97" s="371" t="s">
        <v>49</v>
      </c>
      <c r="K97" s="389" t="s">
        <v>47</v>
      </c>
      <c r="L97" s="371" t="s">
        <v>39</v>
      </c>
    </row>
    <row r="98" spans="1:12" x14ac:dyDescent="0.35">
      <c r="A98" s="104"/>
      <c r="B98" s="105"/>
      <c r="C98" s="105"/>
      <c r="D98" s="105"/>
      <c r="E98" s="105"/>
      <c r="F98" s="105"/>
      <c r="G98" s="105"/>
      <c r="H98" s="104"/>
      <c r="I98" s="106"/>
      <c r="J98" s="567"/>
      <c r="K98" s="389"/>
      <c r="L98" s="371"/>
    </row>
    <row r="99" spans="1:12" ht="30" hidden="1" customHeight="1" x14ac:dyDescent="0.35">
      <c r="A99" s="460"/>
      <c r="B99" s="462"/>
      <c r="C99" s="460"/>
      <c r="D99" s="461"/>
      <c r="E99" s="461"/>
      <c r="F99" s="461"/>
      <c r="G99" s="461"/>
      <c r="H99" s="461"/>
      <c r="I99" s="462"/>
      <c r="J99" s="188"/>
      <c r="K99" s="188"/>
      <c r="L99" s="182">
        <f>IF(J99-K99&lt;0,0,J99-K99)</f>
        <v>0</v>
      </c>
    </row>
    <row r="100" spans="1:12" ht="30" customHeight="1" x14ac:dyDescent="0.35">
      <c r="A100" s="460" t="s">
        <v>258</v>
      </c>
      <c r="B100" s="462"/>
      <c r="C100" s="460" t="s">
        <v>259</v>
      </c>
      <c r="D100" s="461"/>
      <c r="E100" s="461"/>
      <c r="F100" s="461"/>
      <c r="G100" s="462"/>
      <c r="H100" s="460" t="s">
        <v>125</v>
      </c>
      <c r="I100" s="462"/>
      <c r="J100" s="188">
        <v>25000</v>
      </c>
      <c r="K100" s="188">
        <v>0</v>
      </c>
      <c r="L100" s="182">
        <f>IF(J100-K100&lt;0,0,J100-K100)</f>
        <v>25000</v>
      </c>
    </row>
    <row r="101" spans="1:12" ht="30" hidden="1" customHeight="1" x14ac:dyDescent="0.35">
      <c r="A101" s="460"/>
      <c r="B101" s="462"/>
      <c r="C101" s="460"/>
      <c r="D101" s="461"/>
      <c r="E101" s="461"/>
      <c r="F101" s="461"/>
      <c r="G101" s="461"/>
      <c r="H101" s="461"/>
      <c r="I101" s="462"/>
      <c r="J101" s="38"/>
      <c r="K101" s="38"/>
      <c r="L101" s="31">
        <f>IF(J101-K101&lt;0,0,J101-K101)</f>
        <v>0</v>
      </c>
    </row>
    <row r="102" spans="1:12" x14ac:dyDescent="0.35">
      <c r="A102" s="365" t="s">
        <v>41</v>
      </c>
      <c r="B102" s="366"/>
      <c r="C102" s="366"/>
      <c r="D102" s="366"/>
      <c r="E102" s="366"/>
      <c r="F102" s="366"/>
      <c r="G102" s="366"/>
      <c r="H102" s="366"/>
      <c r="I102" s="367"/>
      <c r="J102" s="182">
        <f>SUM(J99:J101)</f>
        <v>25000</v>
      </c>
      <c r="K102" s="182">
        <f>SUM(K99:K101)</f>
        <v>0</v>
      </c>
      <c r="L102" s="182">
        <f>SUM(L99:L101)</f>
        <v>25000</v>
      </c>
    </row>
    <row r="103" spans="1:12" s="158" customFormat="1" ht="14.4" customHeight="1" x14ac:dyDescent="0.35">
      <c r="A103" s="463" t="s">
        <v>297</v>
      </c>
      <c r="B103" s="464"/>
      <c r="C103" s="176"/>
      <c r="D103" s="176"/>
      <c r="E103" s="176"/>
      <c r="F103" s="191"/>
      <c r="G103" s="191"/>
      <c r="H103" s="191"/>
      <c r="I103" s="191"/>
      <c r="J103" s="174"/>
      <c r="K103" s="174"/>
      <c r="L103" s="175"/>
    </row>
    <row r="104" spans="1:12" s="158" customFormat="1" ht="14.4" customHeight="1" x14ac:dyDescent="0.35">
      <c r="A104" s="177" t="s">
        <v>10</v>
      </c>
      <c r="B104" s="397" t="s">
        <v>11</v>
      </c>
      <c r="C104" s="398"/>
      <c r="D104" s="397" t="s">
        <v>12</v>
      </c>
      <c r="E104" s="399"/>
      <c r="F104" s="398"/>
      <c r="G104" s="397" t="s">
        <v>2</v>
      </c>
      <c r="H104" s="399"/>
      <c r="I104" s="399"/>
      <c r="J104" s="399"/>
      <c r="K104" s="399"/>
      <c r="L104" s="398"/>
    </row>
    <row r="105" spans="1:12" s="158" customFormat="1" ht="43.25" customHeight="1" x14ac:dyDescent="0.35">
      <c r="A105" s="178" t="s">
        <v>19</v>
      </c>
      <c r="B105" s="379" t="s">
        <v>55</v>
      </c>
      <c r="C105" s="400"/>
      <c r="D105" s="379" t="s">
        <v>20</v>
      </c>
      <c r="E105" s="380"/>
      <c r="F105" s="400"/>
      <c r="G105" s="379" t="s">
        <v>23</v>
      </c>
      <c r="H105" s="380"/>
      <c r="I105" s="380"/>
      <c r="J105" s="380"/>
      <c r="K105" s="380"/>
      <c r="L105" s="400"/>
    </row>
    <row r="106" spans="1:12" s="158" customFormat="1" ht="8.4" customHeight="1" x14ac:dyDescent="0.35">
      <c r="A106" s="401"/>
      <c r="B106" s="402"/>
      <c r="C106" s="402"/>
      <c r="D106" s="402"/>
      <c r="E106" s="402"/>
      <c r="F106" s="403"/>
      <c r="G106" s="371" t="s">
        <v>21</v>
      </c>
      <c r="H106" s="372" t="s">
        <v>45</v>
      </c>
      <c r="I106" s="374" t="s">
        <v>22</v>
      </c>
      <c r="J106" s="374" t="s">
        <v>49</v>
      </c>
      <c r="K106" s="372" t="s">
        <v>47</v>
      </c>
      <c r="L106" s="374" t="s">
        <v>39</v>
      </c>
    </row>
    <row r="107" spans="1:12" s="158" customFormat="1" ht="29.4" customHeight="1" x14ac:dyDescent="0.35">
      <c r="A107" s="404"/>
      <c r="B107" s="405"/>
      <c r="C107" s="405"/>
      <c r="D107" s="405"/>
      <c r="E107" s="405"/>
      <c r="F107" s="406"/>
      <c r="G107" s="371"/>
      <c r="H107" s="373"/>
      <c r="I107" s="375"/>
      <c r="J107" s="375"/>
      <c r="K107" s="373"/>
      <c r="L107" s="375"/>
    </row>
    <row r="108" spans="1:12" s="158" customFormat="1" ht="14.4" hidden="1" customHeight="1" x14ac:dyDescent="0.35">
      <c r="A108" s="199"/>
      <c r="B108" s="557"/>
      <c r="C108" s="558"/>
      <c r="D108" s="557"/>
      <c r="E108" s="568"/>
      <c r="F108" s="558"/>
      <c r="G108" s="190"/>
      <c r="H108" s="200"/>
      <c r="I108" s="200"/>
      <c r="J108" s="182">
        <f>CEILING(G108*H108*I108,1)</f>
        <v>0</v>
      </c>
      <c r="K108" s="200"/>
      <c r="L108" s="182">
        <f>IF(J108-K108&lt;0,0,J108-K108)</f>
        <v>0</v>
      </c>
    </row>
    <row r="109" spans="1:12" s="158" customFormat="1" ht="30" customHeight="1" x14ac:dyDescent="0.35">
      <c r="A109" s="199"/>
      <c r="B109" s="557"/>
      <c r="C109" s="558"/>
      <c r="D109" s="557"/>
      <c r="E109" s="568"/>
      <c r="F109" s="558"/>
      <c r="G109" s="190"/>
      <c r="H109" s="200"/>
      <c r="I109" s="200"/>
      <c r="J109" s="182">
        <f>CEILING(G109*H109*I109,1)</f>
        <v>0</v>
      </c>
      <c r="K109" s="200"/>
      <c r="L109" s="182">
        <f>IF(J109-K109&lt;0,0,J109-K109)</f>
        <v>0</v>
      </c>
    </row>
    <row r="110" spans="1:12" s="158" customFormat="1" ht="14.4" hidden="1" customHeight="1" x14ac:dyDescent="0.35">
      <c r="A110" s="199"/>
      <c r="B110" s="557"/>
      <c r="C110" s="558"/>
      <c r="D110" s="557"/>
      <c r="E110" s="568"/>
      <c r="F110" s="558"/>
      <c r="G110" s="190"/>
      <c r="H110" s="200"/>
      <c r="I110" s="200"/>
      <c r="J110" s="182">
        <f>CEILING(G110*H110*I110,1)</f>
        <v>0</v>
      </c>
      <c r="K110" s="200"/>
      <c r="L110" s="182">
        <f>IF(J110-K110&lt;0,0,J110-K110)</f>
        <v>0</v>
      </c>
    </row>
    <row r="111" spans="1:12" s="158" customFormat="1" ht="14.4" customHeight="1" x14ac:dyDescent="0.35">
      <c r="A111" s="365" t="s">
        <v>16</v>
      </c>
      <c r="B111" s="366"/>
      <c r="C111" s="366"/>
      <c r="D111" s="366"/>
      <c r="E111" s="366"/>
      <c r="F111" s="366"/>
      <c r="G111" s="366"/>
      <c r="H111" s="366"/>
      <c r="I111" s="367"/>
      <c r="J111" s="182">
        <f>SUM(J108:J110)</f>
        <v>0</v>
      </c>
      <c r="K111" s="182">
        <f>SUM(K108:K110)</f>
        <v>0</v>
      </c>
      <c r="L111" s="182">
        <f>SUM(L108:L110)</f>
        <v>0</v>
      </c>
    </row>
    <row r="112" spans="1:12" ht="22.5" customHeight="1" x14ac:dyDescent="0.35">
      <c r="A112" s="25" t="s">
        <v>17</v>
      </c>
      <c r="B112" s="180"/>
      <c r="C112" s="181"/>
      <c r="D112" s="181"/>
      <c r="E112" s="181"/>
      <c r="F112" s="181"/>
      <c r="G112" s="181"/>
      <c r="H112" s="181"/>
      <c r="I112" s="181"/>
      <c r="J112" s="23"/>
      <c r="K112" s="23"/>
      <c r="L112" s="24"/>
    </row>
    <row r="113" spans="1:12" ht="200.15" customHeight="1" x14ac:dyDescent="0.35">
      <c r="A113" s="541" t="s">
        <v>260</v>
      </c>
      <c r="B113" s="542"/>
      <c r="C113" s="542"/>
      <c r="D113" s="542"/>
      <c r="E113" s="542"/>
      <c r="F113" s="542"/>
      <c r="G113" s="542"/>
      <c r="H113" s="542"/>
      <c r="I113" s="542"/>
      <c r="J113" s="542"/>
      <c r="K113" s="542"/>
      <c r="L113" s="543"/>
    </row>
    <row r="114" spans="1:12" ht="16.5" customHeight="1" x14ac:dyDescent="0.35">
      <c r="A114" s="544"/>
      <c r="B114" s="545"/>
      <c r="C114" s="545"/>
      <c r="D114" s="545"/>
      <c r="E114" s="545"/>
      <c r="F114" s="545"/>
      <c r="G114" s="545"/>
      <c r="H114" s="545"/>
      <c r="I114" s="545"/>
      <c r="J114" s="545"/>
      <c r="K114" s="545"/>
      <c r="L114" s="546"/>
    </row>
    <row r="115" spans="1:12" ht="17.399999999999999" customHeight="1" x14ac:dyDescent="0.35">
      <c r="A115" s="512" t="s">
        <v>191</v>
      </c>
      <c r="B115" s="513"/>
      <c r="C115" s="196"/>
      <c r="D115" s="196"/>
      <c r="E115" s="196"/>
      <c r="F115" s="196"/>
      <c r="G115" s="196"/>
      <c r="H115" s="196"/>
      <c r="I115" s="196"/>
      <c r="J115" s="196"/>
      <c r="K115" s="196"/>
      <c r="L115" s="114"/>
    </row>
    <row r="116" spans="1:12" ht="28.25" customHeight="1" x14ac:dyDescent="0.35">
      <c r="A116" s="381" t="s">
        <v>15</v>
      </c>
      <c r="B116" s="385"/>
      <c r="C116" s="381" t="s">
        <v>186</v>
      </c>
      <c r="D116" s="382"/>
      <c r="E116" s="382"/>
      <c r="F116" s="382"/>
      <c r="G116" s="385"/>
      <c r="H116" s="381" t="s">
        <v>293</v>
      </c>
      <c r="I116" s="385"/>
      <c r="J116" s="112"/>
      <c r="K116" s="112"/>
      <c r="L116" s="113"/>
    </row>
    <row r="117" spans="1:12" ht="84" customHeight="1" x14ac:dyDescent="0.35">
      <c r="A117" s="379" t="s">
        <v>197</v>
      </c>
      <c r="B117" s="400"/>
      <c r="C117" s="379" t="s">
        <v>198</v>
      </c>
      <c r="D117" s="380"/>
      <c r="E117" s="380"/>
      <c r="F117" s="380"/>
      <c r="G117" s="400"/>
      <c r="H117" s="379" t="s">
        <v>279</v>
      </c>
      <c r="I117" s="400"/>
      <c r="J117" s="69"/>
      <c r="K117" s="69"/>
      <c r="L117" s="107"/>
    </row>
    <row r="118" spans="1:12" ht="26" customHeight="1" x14ac:dyDescent="0.35">
      <c r="A118" s="109"/>
      <c r="B118" s="110"/>
      <c r="C118" s="103"/>
      <c r="D118" s="103"/>
      <c r="E118" s="103"/>
      <c r="F118" s="103"/>
      <c r="G118" s="103"/>
      <c r="H118" s="102"/>
      <c r="I118" s="159"/>
      <c r="J118" s="371" t="s">
        <v>49</v>
      </c>
      <c r="K118" s="389" t="s">
        <v>47</v>
      </c>
      <c r="L118" s="371" t="s">
        <v>39</v>
      </c>
    </row>
    <row r="119" spans="1:12" ht="15.65" customHeight="1" x14ac:dyDescent="0.35">
      <c r="A119" s="104"/>
      <c r="B119" s="105"/>
      <c r="C119" s="105"/>
      <c r="D119" s="105"/>
      <c r="E119" s="105"/>
      <c r="F119" s="105"/>
      <c r="G119" s="105"/>
      <c r="H119" s="104"/>
      <c r="I119" s="106"/>
      <c r="J119" s="567"/>
      <c r="K119" s="389"/>
      <c r="L119" s="371"/>
    </row>
    <row r="120" spans="1:12" ht="30" hidden="1" customHeight="1" x14ac:dyDescent="0.35">
      <c r="A120" s="460"/>
      <c r="B120" s="462"/>
      <c r="C120" s="460"/>
      <c r="D120" s="461"/>
      <c r="E120" s="461"/>
      <c r="F120" s="461"/>
      <c r="G120" s="461"/>
      <c r="H120" s="461"/>
      <c r="I120" s="462"/>
      <c r="J120" s="188"/>
      <c r="K120" s="188"/>
      <c r="L120" s="182">
        <f>IF(J120-K120&lt;0,0,J120-K120)</f>
        <v>0</v>
      </c>
    </row>
    <row r="121" spans="1:12" ht="30" customHeight="1" x14ac:dyDescent="0.35">
      <c r="A121" s="460" t="s">
        <v>254</v>
      </c>
      <c r="B121" s="462"/>
      <c r="C121" s="460" t="s">
        <v>291</v>
      </c>
      <c r="D121" s="461"/>
      <c r="E121" s="461"/>
      <c r="F121" s="461"/>
      <c r="G121" s="462"/>
      <c r="H121" s="460" t="s">
        <v>124</v>
      </c>
      <c r="I121" s="462"/>
      <c r="J121" s="188">
        <v>9400</v>
      </c>
      <c r="K121" s="188">
        <v>0</v>
      </c>
      <c r="L121" s="182">
        <f>IF(J121-K121&lt;0,0,J121-K121)</f>
        <v>9400</v>
      </c>
    </row>
    <row r="122" spans="1:12" ht="30" customHeight="1" x14ac:dyDescent="0.35">
      <c r="A122" s="460" t="s">
        <v>256</v>
      </c>
      <c r="B122" s="462"/>
      <c r="C122" s="569" t="s">
        <v>257</v>
      </c>
      <c r="D122" s="570"/>
      <c r="E122" s="570"/>
      <c r="F122" s="570"/>
      <c r="G122" s="571"/>
      <c r="H122" s="460" t="s">
        <v>125</v>
      </c>
      <c r="I122" s="462"/>
      <c r="J122" s="188">
        <v>40000</v>
      </c>
      <c r="K122" s="188">
        <v>0</v>
      </c>
      <c r="L122" s="182">
        <f>IF(J122-K122&lt;0,0,J122-K122)</f>
        <v>40000</v>
      </c>
    </row>
    <row r="123" spans="1:12" hidden="1" x14ac:dyDescent="0.35">
      <c r="A123" s="460"/>
      <c r="B123" s="462"/>
      <c r="C123" s="460"/>
      <c r="D123" s="461"/>
      <c r="E123" s="461"/>
      <c r="F123" s="461"/>
      <c r="G123" s="461"/>
      <c r="H123" s="461"/>
      <c r="I123" s="462"/>
      <c r="J123" s="38"/>
      <c r="K123" s="38"/>
      <c r="L123" s="31">
        <f>IF(J123-K123&lt;0,0,J123-K123)</f>
        <v>0</v>
      </c>
    </row>
    <row r="124" spans="1:12" x14ac:dyDescent="0.35">
      <c r="A124" s="365" t="s">
        <v>41</v>
      </c>
      <c r="B124" s="366"/>
      <c r="C124" s="366"/>
      <c r="D124" s="366"/>
      <c r="E124" s="366"/>
      <c r="F124" s="366"/>
      <c r="G124" s="366"/>
      <c r="H124" s="366"/>
      <c r="I124" s="367"/>
      <c r="J124" s="182">
        <f>SUM(J120:J123)</f>
        <v>49400</v>
      </c>
      <c r="K124" s="182">
        <f>SUM(K120:K123)</f>
        <v>0</v>
      </c>
      <c r="L124" s="182">
        <f>SUM(L120:L123)</f>
        <v>49400</v>
      </c>
    </row>
    <row r="125" spans="1:12" s="158" customFormat="1" ht="14.4" customHeight="1" x14ac:dyDescent="0.35">
      <c r="A125" s="506" t="s">
        <v>297</v>
      </c>
      <c r="B125" s="507"/>
      <c r="C125" s="197"/>
      <c r="D125" s="197"/>
      <c r="E125" s="197"/>
      <c r="F125" s="197"/>
      <c r="G125" s="197"/>
      <c r="H125" s="191"/>
      <c r="I125" s="191"/>
      <c r="J125" s="174"/>
      <c r="K125" s="174"/>
      <c r="L125" s="175"/>
    </row>
    <row r="126" spans="1:12" s="158" customFormat="1" ht="14.4" customHeight="1" x14ac:dyDescent="0.35">
      <c r="A126" s="177" t="s">
        <v>10</v>
      </c>
      <c r="B126" s="397" t="s">
        <v>11</v>
      </c>
      <c r="C126" s="398"/>
      <c r="D126" s="397" t="s">
        <v>12</v>
      </c>
      <c r="E126" s="399"/>
      <c r="F126" s="398"/>
      <c r="G126" s="397" t="s">
        <v>2</v>
      </c>
      <c r="H126" s="399"/>
      <c r="I126" s="399"/>
      <c r="J126" s="399"/>
      <c r="K126" s="399"/>
      <c r="L126" s="398"/>
    </row>
    <row r="127" spans="1:12" s="158" customFormat="1" ht="43.25" customHeight="1" x14ac:dyDescent="0.35">
      <c r="A127" s="178" t="s">
        <v>19</v>
      </c>
      <c r="B127" s="379" t="s">
        <v>55</v>
      </c>
      <c r="C127" s="400"/>
      <c r="D127" s="379" t="s">
        <v>20</v>
      </c>
      <c r="E127" s="380"/>
      <c r="F127" s="400"/>
      <c r="G127" s="379" t="s">
        <v>23</v>
      </c>
      <c r="H127" s="380"/>
      <c r="I127" s="380"/>
      <c r="J127" s="380"/>
      <c r="K127" s="380"/>
      <c r="L127" s="400"/>
    </row>
    <row r="128" spans="1:12" s="158" customFormat="1" ht="8.4" customHeight="1" x14ac:dyDescent="0.35">
      <c r="A128" s="401"/>
      <c r="B128" s="402"/>
      <c r="C128" s="402"/>
      <c r="D128" s="402"/>
      <c r="E128" s="402"/>
      <c r="F128" s="403"/>
      <c r="G128" s="371" t="s">
        <v>21</v>
      </c>
      <c r="H128" s="372" t="s">
        <v>45</v>
      </c>
      <c r="I128" s="374" t="s">
        <v>22</v>
      </c>
      <c r="J128" s="374" t="s">
        <v>49</v>
      </c>
      <c r="K128" s="372" t="s">
        <v>47</v>
      </c>
      <c r="L128" s="374" t="s">
        <v>39</v>
      </c>
    </row>
    <row r="129" spans="1:12" s="158" customFormat="1" ht="29.4" customHeight="1" x14ac:dyDescent="0.35">
      <c r="A129" s="404"/>
      <c r="B129" s="405"/>
      <c r="C129" s="405"/>
      <c r="D129" s="405"/>
      <c r="E129" s="405"/>
      <c r="F129" s="406"/>
      <c r="G129" s="371"/>
      <c r="H129" s="373"/>
      <c r="I129" s="375"/>
      <c r="J129" s="375"/>
      <c r="K129" s="373"/>
      <c r="L129" s="375"/>
    </row>
    <row r="130" spans="1:12" s="158" customFormat="1" ht="14.4" hidden="1" customHeight="1" x14ac:dyDescent="0.35">
      <c r="A130" s="199"/>
      <c r="B130" s="557"/>
      <c r="C130" s="558"/>
      <c r="D130" s="557"/>
      <c r="E130" s="568"/>
      <c r="F130" s="558"/>
      <c r="G130" s="190"/>
      <c r="H130" s="200"/>
      <c r="I130" s="200"/>
      <c r="J130" s="182">
        <f>CEILING(G130*H130*I130,1)</f>
        <v>0</v>
      </c>
      <c r="K130" s="200"/>
      <c r="L130" s="182">
        <f>IF(J130-K130&lt;0,0,J130-K130)</f>
        <v>0</v>
      </c>
    </row>
    <row r="131" spans="1:12" s="158" customFormat="1" ht="30" customHeight="1" x14ac:dyDescent="0.35">
      <c r="A131" s="199"/>
      <c r="B131" s="557"/>
      <c r="C131" s="558"/>
      <c r="D131" s="557"/>
      <c r="E131" s="568"/>
      <c r="F131" s="558"/>
      <c r="G131" s="190"/>
      <c r="H131" s="200"/>
      <c r="I131" s="200"/>
      <c r="J131" s="182">
        <f>CEILING(G131*H131*I131,1)</f>
        <v>0</v>
      </c>
      <c r="K131" s="200"/>
      <c r="L131" s="182">
        <f>IF(J131-K131&lt;0,0,J131-K131)</f>
        <v>0</v>
      </c>
    </row>
    <row r="132" spans="1:12" s="158" customFormat="1" ht="14.4" hidden="1" customHeight="1" x14ac:dyDescent="0.35">
      <c r="A132" s="199"/>
      <c r="B132" s="557"/>
      <c r="C132" s="558"/>
      <c r="D132" s="557"/>
      <c r="E132" s="568"/>
      <c r="F132" s="558"/>
      <c r="G132" s="190"/>
      <c r="H132" s="200"/>
      <c r="I132" s="200"/>
      <c r="J132" s="182">
        <f>CEILING(G132*H132*I132,1)</f>
        <v>0</v>
      </c>
      <c r="K132" s="200"/>
      <c r="L132" s="182">
        <f>IF(J132-K132&lt;0,0,J132-K132)</f>
        <v>0</v>
      </c>
    </row>
    <row r="133" spans="1:12" s="158" customFormat="1" ht="14.4" customHeight="1" x14ac:dyDescent="0.35">
      <c r="A133" s="365" t="s">
        <v>16</v>
      </c>
      <c r="B133" s="366"/>
      <c r="C133" s="366"/>
      <c r="D133" s="366"/>
      <c r="E133" s="366"/>
      <c r="F133" s="366"/>
      <c r="G133" s="366"/>
      <c r="H133" s="366"/>
      <c r="I133" s="367"/>
      <c r="J133" s="182">
        <f>SUM(J130:J132)</f>
        <v>0</v>
      </c>
      <c r="K133" s="182">
        <f>SUM(K130:K132)</f>
        <v>0</v>
      </c>
      <c r="L133" s="182">
        <f>SUM(L130:L132)</f>
        <v>0</v>
      </c>
    </row>
    <row r="134" spans="1:12" ht="22.5" customHeight="1" x14ac:dyDescent="0.35">
      <c r="A134" s="25" t="s">
        <v>17</v>
      </c>
      <c r="B134" s="180"/>
      <c r="C134" s="181"/>
      <c r="D134" s="181"/>
      <c r="E134" s="181"/>
      <c r="F134" s="181"/>
      <c r="G134" s="181"/>
      <c r="H134" s="181"/>
      <c r="I134" s="181"/>
      <c r="J134" s="23"/>
      <c r="K134" s="23"/>
      <c r="L134" s="24"/>
    </row>
    <row r="135" spans="1:12" ht="200.15" customHeight="1" x14ac:dyDescent="0.35">
      <c r="A135" s="541" t="s">
        <v>292</v>
      </c>
      <c r="B135" s="542"/>
      <c r="C135" s="542"/>
      <c r="D135" s="542"/>
      <c r="E135" s="542"/>
      <c r="F135" s="542"/>
      <c r="G135" s="542"/>
      <c r="H135" s="542"/>
      <c r="I135" s="542"/>
      <c r="J135" s="542"/>
      <c r="K135" s="542"/>
      <c r="L135" s="543"/>
    </row>
    <row r="136" spans="1:12" ht="16.5" hidden="1" customHeight="1" x14ac:dyDescent="0.35">
      <c r="A136" s="544"/>
      <c r="B136" s="545"/>
      <c r="C136" s="545"/>
      <c r="D136" s="545"/>
      <c r="E136" s="545"/>
      <c r="F136" s="545"/>
      <c r="G136" s="545"/>
      <c r="H136" s="545"/>
      <c r="I136" s="545"/>
      <c r="J136" s="545"/>
      <c r="K136" s="545"/>
      <c r="L136" s="546"/>
    </row>
    <row r="137" spans="1:12" ht="14.4" hidden="1" customHeight="1" x14ac:dyDescent="0.35">
      <c r="A137" s="544"/>
      <c r="B137" s="545"/>
      <c r="C137" s="545"/>
      <c r="D137" s="545"/>
      <c r="E137" s="545"/>
      <c r="F137" s="545"/>
      <c r="G137" s="545"/>
      <c r="H137" s="545"/>
      <c r="I137" s="545"/>
      <c r="J137" s="545"/>
      <c r="K137" s="545"/>
      <c r="L137" s="546"/>
    </row>
    <row r="138" spans="1:12" x14ac:dyDescent="0.35">
      <c r="A138" s="115" t="s">
        <v>274</v>
      </c>
      <c r="B138" s="116"/>
      <c r="C138" s="116"/>
      <c r="D138" s="116"/>
      <c r="E138" s="116"/>
      <c r="F138" s="116"/>
      <c r="G138" s="116"/>
      <c r="H138" s="116"/>
      <c r="I138" s="116"/>
      <c r="J138" s="116"/>
      <c r="K138" s="116"/>
      <c r="L138" s="117"/>
    </row>
    <row r="139" spans="1:12" ht="14" customHeight="1" x14ac:dyDescent="0.35">
      <c r="A139" s="444" t="s">
        <v>36</v>
      </c>
      <c r="B139" s="443"/>
      <c r="C139" s="442" t="s">
        <v>2</v>
      </c>
      <c r="D139" s="442"/>
      <c r="E139" s="442"/>
      <c r="F139" s="442"/>
      <c r="G139" s="442"/>
      <c r="H139" s="442"/>
      <c r="I139" s="442"/>
      <c r="J139" s="442"/>
      <c r="K139" s="442"/>
      <c r="L139" s="443"/>
    </row>
    <row r="140" spans="1:12" ht="41" customHeight="1" x14ac:dyDescent="0.35">
      <c r="A140" s="379" t="s">
        <v>194</v>
      </c>
      <c r="B140" s="400"/>
      <c r="C140" s="380" t="s">
        <v>195</v>
      </c>
      <c r="D140" s="380"/>
      <c r="E140" s="380"/>
      <c r="F140" s="380"/>
      <c r="G140" s="380"/>
      <c r="H140" s="380"/>
      <c r="I140" s="380"/>
      <c r="J140" s="380"/>
      <c r="K140" s="380"/>
      <c r="L140" s="400"/>
    </row>
    <row r="141" spans="1:12" ht="26.4" customHeight="1" x14ac:dyDescent="0.35">
      <c r="A141" s="102"/>
      <c r="B141" s="103"/>
      <c r="C141" s="445" t="s">
        <v>192</v>
      </c>
      <c r="D141" s="446"/>
      <c r="E141" s="449" t="s">
        <v>184</v>
      </c>
      <c r="F141" s="401" t="s">
        <v>21</v>
      </c>
      <c r="G141" s="402"/>
      <c r="H141" s="401" t="s">
        <v>193</v>
      </c>
      <c r="I141" s="403"/>
      <c r="J141" s="374" t="s">
        <v>49</v>
      </c>
      <c r="K141" s="372" t="s">
        <v>47</v>
      </c>
      <c r="L141" s="374" t="s">
        <v>39</v>
      </c>
    </row>
    <row r="142" spans="1:12" ht="26.4" hidden="1" customHeight="1" x14ac:dyDescent="0.35">
      <c r="A142" s="109"/>
      <c r="B142" s="110"/>
      <c r="C142" s="447"/>
      <c r="D142" s="448"/>
      <c r="E142" s="450"/>
      <c r="F142" s="404"/>
      <c r="G142" s="405"/>
      <c r="H142" s="404"/>
      <c r="I142" s="406"/>
      <c r="J142" s="375"/>
      <c r="K142" s="373"/>
      <c r="L142" s="375"/>
    </row>
    <row r="143" spans="1:12" hidden="1" x14ac:dyDescent="0.35">
      <c r="A143" s="460"/>
      <c r="B143" s="462"/>
      <c r="C143" s="460"/>
      <c r="D143" s="462"/>
      <c r="E143" s="193"/>
      <c r="F143" s="457"/>
      <c r="G143" s="458"/>
      <c r="H143" s="535"/>
      <c r="I143" s="536"/>
      <c r="J143" s="188">
        <f t="shared" ref="J143:J148" si="7">CEILING(C143*F143*H143,1)</f>
        <v>0</v>
      </c>
      <c r="K143" s="188"/>
      <c r="L143" s="182">
        <f t="shared" ref="L143:L148" si="8">IF(J143-K143&lt;0,0,J143-K143)</f>
        <v>0</v>
      </c>
    </row>
    <row r="144" spans="1:12" x14ac:dyDescent="0.35">
      <c r="A144" s="562" t="s">
        <v>261</v>
      </c>
      <c r="B144" s="564"/>
      <c r="C144" s="460">
        <v>500</v>
      </c>
      <c r="D144" s="462"/>
      <c r="E144" s="193" t="s">
        <v>265</v>
      </c>
      <c r="F144" s="457">
        <v>2.5099999999999998</v>
      </c>
      <c r="G144" s="458"/>
      <c r="H144" s="457">
        <v>12</v>
      </c>
      <c r="I144" s="459"/>
      <c r="J144" s="188">
        <f t="shared" si="7"/>
        <v>15060</v>
      </c>
      <c r="K144" s="188">
        <v>0</v>
      </c>
      <c r="L144" s="182">
        <f t="shared" si="8"/>
        <v>15060</v>
      </c>
    </row>
    <row r="145" spans="1:12" x14ac:dyDescent="0.35">
      <c r="A145" s="562" t="s">
        <v>262</v>
      </c>
      <c r="B145" s="564"/>
      <c r="C145" s="460">
        <v>1</v>
      </c>
      <c r="D145" s="462"/>
      <c r="E145" s="193" t="s">
        <v>266</v>
      </c>
      <c r="F145" s="457">
        <v>50</v>
      </c>
      <c r="G145" s="458"/>
      <c r="H145" s="457">
        <v>12</v>
      </c>
      <c r="I145" s="459"/>
      <c r="J145" s="188">
        <f t="shared" si="7"/>
        <v>600</v>
      </c>
      <c r="K145" s="188">
        <v>0</v>
      </c>
      <c r="L145" s="182">
        <f t="shared" si="8"/>
        <v>600</v>
      </c>
    </row>
    <row r="146" spans="1:12" x14ac:dyDescent="0.35">
      <c r="A146" s="562" t="s">
        <v>263</v>
      </c>
      <c r="B146" s="564"/>
      <c r="C146" s="460">
        <v>500</v>
      </c>
      <c r="D146" s="462"/>
      <c r="E146" s="193" t="s">
        <v>267</v>
      </c>
      <c r="F146" s="457">
        <v>0.05</v>
      </c>
      <c r="G146" s="458"/>
      <c r="H146" s="457">
        <v>12</v>
      </c>
      <c r="I146" s="459"/>
      <c r="J146" s="188">
        <f t="shared" si="7"/>
        <v>300</v>
      </c>
      <c r="K146" s="188">
        <v>0</v>
      </c>
      <c r="L146" s="182">
        <f t="shared" si="8"/>
        <v>300</v>
      </c>
    </row>
    <row r="147" spans="1:12" x14ac:dyDescent="0.35">
      <c r="A147" s="562" t="s">
        <v>264</v>
      </c>
      <c r="B147" s="564"/>
      <c r="C147" s="460">
        <v>1000</v>
      </c>
      <c r="D147" s="462"/>
      <c r="E147" s="193" t="s">
        <v>268</v>
      </c>
      <c r="F147" s="457">
        <v>0.5</v>
      </c>
      <c r="G147" s="458"/>
      <c r="H147" s="457">
        <v>4</v>
      </c>
      <c r="I147" s="459"/>
      <c r="J147" s="188">
        <f t="shared" si="7"/>
        <v>2000</v>
      </c>
      <c r="K147" s="188">
        <v>0</v>
      </c>
      <c r="L147" s="182">
        <f t="shared" si="8"/>
        <v>2000</v>
      </c>
    </row>
    <row r="148" spans="1:12" hidden="1" x14ac:dyDescent="0.35">
      <c r="A148" s="460"/>
      <c r="B148" s="462"/>
      <c r="C148" s="460"/>
      <c r="D148" s="462"/>
      <c r="E148" s="193"/>
      <c r="F148" s="457"/>
      <c r="G148" s="458"/>
      <c r="H148" s="535"/>
      <c r="I148" s="536"/>
      <c r="J148" s="188">
        <f t="shared" si="7"/>
        <v>0</v>
      </c>
      <c r="K148" s="188"/>
      <c r="L148" s="182">
        <f t="shared" si="8"/>
        <v>0</v>
      </c>
    </row>
    <row r="149" spans="1:12" ht="22.5" customHeight="1" x14ac:dyDescent="0.35">
      <c r="A149" s="365" t="s">
        <v>41</v>
      </c>
      <c r="B149" s="366"/>
      <c r="C149" s="366"/>
      <c r="D149" s="366"/>
      <c r="E149" s="366"/>
      <c r="F149" s="366"/>
      <c r="G149" s="366"/>
      <c r="H149" s="366"/>
      <c r="I149" s="367"/>
      <c r="J149" s="182">
        <f>SUM(J144:J148)</f>
        <v>17960</v>
      </c>
      <c r="K149" s="182">
        <f>SUM(K148:K148)</f>
        <v>0</v>
      </c>
      <c r="L149" s="182">
        <f>SUM(L144:L148)</f>
        <v>17960</v>
      </c>
    </row>
    <row r="150" spans="1:12" ht="23.4" customHeight="1" x14ac:dyDescent="0.35">
      <c r="A150" s="25" t="s">
        <v>17</v>
      </c>
      <c r="B150" s="180"/>
      <c r="C150" s="181"/>
      <c r="D150" s="181"/>
      <c r="E150" s="181"/>
      <c r="F150" s="181"/>
      <c r="G150" s="181"/>
      <c r="H150" s="181"/>
      <c r="I150" s="181"/>
      <c r="J150" s="23"/>
      <c r="K150" s="23"/>
      <c r="L150" s="24"/>
    </row>
    <row r="151" spans="1:12" ht="200" customHeight="1" x14ac:dyDescent="0.35">
      <c r="A151" s="541" t="s">
        <v>269</v>
      </c>
      <c r="B151" s="542"/>
      <c r="C151" s="542"/>
      <c r="D151" s="542"/>
      <c r="E151" s="542"/>
      <c r="F151" s="542"/>
      <c r="G151" s="542"/>
      <c r="H151" s="542"/>
      <c r="I151" s="542"/>
      <c r="J151" s="542"/>
      <c r="K151" s="542"/>
      <c r="L151" s="543"/>
    </row>
    <row r="152" spans="1:12" ht="14.4" hidden="1" customHeight="1" x14ac:dyDescent="0.35">
      <c r="A152" s="544"/>
      <c r="B152" s="545"/>
      <c r="C152" s="545"/>
      <c r="D152" s="545"/>
      <c r="E152" s="545"/>
      <c r="F152" s="545"/>
      <c r="G152" s="545"/>
      <c r="H152" s="545"/>
      <c r="I152" s="545"/>
      <c r="J152" s="545"/>
      <c r="K152" s="545"/>
      <c r="L152" s="546"/>
    </row>
    <row r="153" spans="1:12" x14ac:dyDescent="0.35">
      <c r="A153" s="115" t="s">
        <v>275</v>
      </c>
      <c r="B153" s="116"/>
      <c r="C153" s="116"/>
      <c r="D153" s="116"/>
      <c r="E153" s="116"/>
      <c r="F153" s="116"/>
      <c r="G153" s="116"/>
      <c r="H153" s="116"/>
      <c r="I153" s="116"/>
      <c r="J153" s="116"/>
      <c r="K153" s="116"/>
      <c r="L153" s="117"/>
    </row>
    <row r="154" spans="1:12" ht="15" customHeight="1" x14ac:dyDescent="0.35">
      <c r="A154" s="444" t="s">
        <v>15</v>
      </c>
      <c r="B154" s="442"/>
      <c r="C154" s="443"/>
      <c r="D154" s="444" t="s">
        <v>2</v>
      </c>
      <c r="E154" s="442"/>
      <c r="F154" s="442"/>
      <c r="G154" s="442"/>
      <c r="H154" s="442"/>
      <c r="I154" s="442"/>
      <c r="J154" s="442"/>
      <c r="K154" s="442"/>
      <c r="L154" s="443"/>
    </row>
    <row r="155" spans="1:12" ht="15" customHeight="1" x14ac:dyDescent="0.35">
      <c r="A155" s="379" t="s">
        <v>56</v>
      </c>
      <c r="B155" s="380"/>
      <c r="C155" s="400"/>
      <c r="D155" s="379" t="s">
        <v>52</v>
      </c>
      <c r="E155" s="380"/>
      <c r="F155" s="380"/>
      <c r="G155" s="380"/>
      <c r="H155" s="380"/>
      <c r="I155" s="380"/>
      <c r="J155" s="380"/>
      <c r="K155" s="380"/>
      <c r="L155" s="400"/>
    </row>
    <row r="156" spans="1:12" ht="26" customHeight="1" x14ac:dyDescent="0.35">
      <c r="A156" s="412"/>
      <c r="B156" s="413"/>
      <c r="C156" s="414"/>
      <c r="D156" s="421" t="s">
        <v>57</v>
      </c>
      <c r="E156" s="421"/>
      <c r="F156" s="401" t="s">
        <v>61</v>
      </c>
      <c r="G156" s="402"/>
      <c r="H156" s="402"/>
      <c r="I156" s="403"/>
      <c r="J156" s="374" t="s">
        <v>49</v>
      </c>
      <c r="K156" s="372" t="s">
        <v>47</v>
      </c>
      <c r="L156" s="374" t="s">
        <v>39</v>
      </c>
    </row>
    <row r="157" spans="1:12" ht="31.5" hidden="1" customHeight="1" x14ac:dyDescent="0.35">
      <c r="A157" s="415"/>
      <c r="B157" s="416"/>
      <c r="C157" s="417"/>
      <c r="D157" s="421"/>
      <c r="E157" s="421"/>
      <c r="F157" s="404"/>
      <c r="G157" s="405"/>
      <c r="H157" s="405"/>
      <c r="I157" s="406"/>
      <c r="J157" s="375"/>
      <c r="K157" s="373"/>
      <c r="L157" s="375"/>
    </row>
    <row r="158" spans="1:12" ht="31.5" hidden="1" customHeight="1" x14ac:dyDescent="0.35">
      <c r="A158" s="460"/>
      <c r="B158" s="461"/>
      <c r="C158" s="462"/>
      <c r="D158" s="550"/>
      <c r="E158" s="550"/>
      <c r="F158" s="457"/>
      <c r="G158" s="458"/>
      <c r="H158" s="458"/>
      <c r="I158" s="459"/>
      <c r="J158" s="182">
        <f>CEILING(D158*F158,1)</f>
        <v>0</v>
      </c>
      <c r="K158" s="188"/>
      <c r="L158" s="182">
        <f>IF(J158-K158&lt;0,0,J158-K158)</f>
        <v>0</v>
      </c>
    </row>
    <row r="159" spans="1:12" ht="31.5" customHeight="1" x14ac:dyDescent="0.35">
      <c r="A159" s="460" t="s">
        <v>9</v>
      </c>
      <c r="B159" s="461"/>
      <c r="C159" s="462"/>
      <c r="D159" s="550">
        <v>121725</v>
      </c>
      <c r="E159" s="550"/>
      <c r="F159" s="551">
        <v>0.12540000000000001</v>
      </c>
      <c r="G159" s="552"/>
      <c r="H159" s="552"/>
      <c r="I159" s="553"/>
      <c r="J159" s="182">
        <f>CEILING(D159*F159,1)</f>
        <v>15265</v>
      </c>
      <c r="K159" s="188">
        <v>0</v>
      </c>
      <c r="L159" s="182">
        <f>IF(J159-K159&lt;0,0,J159-K159)</f>
        <v>15265</v>
      </c>
    </row>
    <row r="160" spans="1:12" hidden="1" x14ac:dyDescent="0.35">
      <c r="A160" s="460"/>
      <c r="B160" s="461"/>
      <c r="C160" s="462"/>
      <c r="D160" s="550"/>
      <c r="E160" s="550"/>
      <c r="F160" s="457"/>
      <c r="G160" s="458"/>
      <c r="H160" s="458"/>
      <c r="I160" s="459"/>
      <c r="J160" s="182">
        <f>CEILING(D160*F160,1)</f>
        <v>0</v>
      </c>
      <c r="K160" s="188"/>
      <c r="L160" s="182">
        <f>IF(J160-K160&lt;0,0,J160-K160)</f>
        <v>0</v>
      </c>
    </row>
    <row r="161" spans="1:12" ht="22.5" customHeight="1" x14ac:dyDescent="0.35">
      <c r="A161" s="365" t="s">
        <v>41</v>
      </c>
      <c r="B161" s="366"/>
      <c r="C161" s="366"/>
      <c r="D161" s="366"/>
      <c r="E161" s="366"/>
      <c r="F161" s="366"/>
      <c r="G161" s="366"/>
      <c r="H161" s="366"/>
      <c r="I161" s="367"/>
      <c r="J161" s="182">
        <f>SUM(J158:J160)</f>
        <v>15265</v>
      </c>
      <c r="K161" s="182">
        <f>SUM(K158:K160)</f>
        <v>0</v>
      </c>
      <c r="L161" s="182">
        <f>SUM(L158:L160)</f>
        <v>15265</v>
      </c>
    </row>
    <row r="162" spans="1:12" ht="26" customHeight="1" x14ac:dyDescent="0.35">
      <c r="A162" s="25" t="s">
        <v>17</v>
      </c>
      <c r="B162" s="180"/>
      <c r="C162" s="181"/>
      <c r="D162" s="181"/>
      <c r="E162" s="181"/>
      <c r="F162" s="181"/>
      <c r="G162" s="181"/>
      <c r="H162" s="181"/>
      <c r="I162" s="181"/>
      <c r="J162" s="23"/>
      <c r="K162" s="23"/>
      <c r="L162" s="24"/>
    </row>
    <row r="163" spans="1:12" ht="200" customHeight="1" x14ac:dyDescent="0.35">
      <c r="A163" s="541" t="s">
        <v>270</v>
      </c>
      <c r="B163" s="542"/>
      <c r="C163" s="542"/>
      <c r="D163" s="542"/>
      <c r="E163" s="542"/>
      <c r="F163" s="542"/>
      <c r="G163" s="542"/>
      <c r="H163" s="542"/>
      <c r="I163" s="542"/>
      <c r="J163" s="542"/>
      <c r="K163" s="542"/>
      <c r="L163" s="543"/>
    </row>
    <row r="164" spans="1:12" ht="14.4" customHeight="1" x14ac:dyDescent="0.35">
      <c r="A164" s="544"/>
      <c r="B164" s="545"/>
      <c r="C164" s="545"/>
      <c r="D164" s="545"/>
      <c r="E164" s="545"/>
      <c r="F164" s="545"/>
      <c r="G164" s="545"/>
      <c r="H164" s="545"/>
      <c r="I164" s="545"/>
      <c r="J164" s="545"/>
      <c r="K164" s="545"/>
      <c r="L164" s="546"/>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D105:F105"/>
    <mergeCell ref="G105:L105"/>
    <mergeCell ref="A106:F107"/>
    <mergeCell ref="G106:G107"/>
    <mergeCell ref="H106:H107"/>
    <mergeCell ref="I106:I107"/>
    <mergeCell ref="J106:J107"/>
    <mergeCell ref="K106:K107"/>
    <mergeCell ref="L106:L107"/>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D156:E157"/>
    <mergeCell ref="F156:I157"/>
    <mergeCell ref="J156:J157"/>
    <mergeCell ref="K156:K157"/>
    <mergeCell ref="L156:L157"/>
    <mergeCell ref="A148:B148"/>
    <mergeCell ref="C148:D148"/>
    <mergeCell ref="F148:G148"/>
    <mergeCell ref="H148:I148"/>
    <mergeCell ref="A149:I149"/>
    <mergeCell ref="A151:L152"/>
    <mergeCell ref="A137:L137"/>
    <mergeCell ref="A139:B139"/>
    <mergeCell ref="C139:L139"/>
    <mergeCell ref="A140:B140"/>
    <mergeCell ref="C140:L140"/>
    <mergeCell ref="C141:D142"/>
    <mergeCell ref="E141:E142"/>
    <mergeCell ref="F141:G142"/>
    <mergeCell ref="H141:I142"/>
    <mergeCell ref="J141:J142"/>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90:I90"/>
    <mergeCell ref="A92:L93"/>
    <mergeCell ref="A94:B94"/>
    <mergeCell ref="A95:B95"/>
    <mergeCell ref="J95:L96"/>
    <mergeCell ref="A96:B96"/>
    <mergeCell ref="B89:C89"/>
    <mergeCell ref="D89:E89"/>
    <mergeCell ref="F89:I89"/>
    <mergeCell ref="C95:G95"/>
    <mergeCell ref="C96:G96"/>
    <mergeCell ref="H95:I95"/>
    <mergeCell ref="H96:I96"/>
    <mergeCell ref="A87:C88"/>
    <mergeCell ref="D87:E88"/>
    <mergeCell ref="F87:I88"/>
    <mergeCell ref="J87:J88"/>
    <mergeCell ref="K87:K88"/>
    <mergeCell ref="L87:L88"/>
    <mergeCell ref="A80:I80"/>
    <mergeCell ref="A82:L83"/>
    <mergeCell ref="B85:C85"/>
    <mergeCell ref="D85:L85"/>
    <mergeCell ref="B86:C86"/>
    <mergeCell ref="D86:L86"/>
    <mergeCell ref="B84:L84"/>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J72:J73"/>
    <mergeCell ref="K72:K73"/>
    <mergeCell ref="L72:L73"/>
    <mergeCell ref="A65:I65"/>
    <mergeCell ref="A67:L68"/>
    <mergeCell ref="A70:C70"/>
    <mergeCell ref="D70:L70"/>
    <mergeCell ref="A71:C71"/>
    <mergeCell ref="D71:L71"/>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C9:D9"/>
    <mergeCell ref="F9:G9"/>
    <mergeCell ref="H9:I9"/>
    <mergeCell ref="C13:D13"/>
    <mergeCell ref="F13:G13"/>
    <mergeCell ref="H13:I13"/>
    <mergeCell ref="C10:D10"/>
    <mergeCell ref="F10:G10"/>
    <mergeCell ref="H10:I10"/>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formula1>"hourly, daily, weekly, yearly"</formula1>
    </dataValidation>
    <dataValidation type="decimal" allowBlank="1" showInputMessage="1" showErrorMessage="1" sqref="M3:M8">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formula1>J9</formula1>
    </dataValidation>
    <dataValidation type="list" allowBlank="1" showInputMessage="1" showErrorMessage="1" sqref="K2:L3">
      <formula1>DemographicsYesNoSelection</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44450</xdr:colOff>
                    <xdr:row>35</xdr:row>
                    <xdr:rowOff>184150</xdr:rowOff>
                  </from>
                  <to>
                    <xdr:col>1</xdr:col>
                    <xdr:colOff>44450</xdr:colOff>
                    <xdr:row>36</xdr:row>
                    <xdr:rowOff>222250</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44450</xdr:colOff>
                    <xdr:row>59</xdr:row>
                    <xdr:rowOff>69850</xdr:rowOff>
                  </from>
                  <to>
                    <xdr:col>1</xdr:col>
                    <xdr:colOff>44450</xdr:colOff>
                    <xdr:row>60</xdr:row>
                    <xdr:rowOff>107950</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69850</xdr:colOff>
                    <xdr:row>71</xdr:row>
                    <xdr:rowOff>69850</xdr:rowOff>
                  </from>
                  <to>
                    <xdr:col>1</xdr:col>
                    <xdr:colOff>69850</xdr:colOff>
                    <xdr:row>72</xdr:row>
                    <xdr:rowOff>107950</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44450</xdr:colOff>
                    <xdr:row>96</xdr:row>
                    <xdr:rowOff>69850</xdr:rowOff>
                  </from>
                  <to>
                    <xdr:col>1</xdr:col>
                    <xdr:colOff>44450</xdr:colOff>
                    <xdr:row>97</xdr:row>
                    <xdr:rowOff>107950</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44450</xdr:colOff>
                    <xdr:row>140</xdr:row>
                    <xdr:rowOff>63500</xdr:rowOff>
                  </from>
                  <to>
                    <xdr:col>1</xdr:col>
                    <xdr:colOff>44450</xdr:colOff>
                    <xdr:row>140</xdr:row>
                    <xdr:rowOff>292100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184150</xdr:rowOff>
                  </from>
                  <to>
                    <xdr:col>2</xdr:col>
                    <xdr:colOff>254000</xdr:colOff>
                    <xdr:row>36</xdr:row>
                    <xdr:rowOff>222250</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69850</xdr:rowOff>
                  </from>
                  <to>
                    <xdr:col>2</xdr:col>
                    <xdr:colOff>215900</xdr:colOff>
                    <xdr:row>60</xdr:row>
                    <xdr:rowOff>107950</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139700</xdr:colOff>
                    <xdr:row>71</xdr:row>
                    <xdr:rowOff>69850</xdr:rowOff>
                  </from>
                  <to>
                    <xdr:col>2</xdr:col>
                    <xdr:colOff>234950</xdr:colOff>
                    <xdr:row>72</xdr:row>
                    <xdr:rowOff>107950</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69850</xdr:rowOff>
                  </from>
                  <to>
                    <xdr:col>2</xdr:col>
                    <xdr:colOff>254000</xdr:colOff>
                    <xdr:row>97</xdr:row>
                    <xdr:rowOff>107950</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146050</xdr:colOff>
                    <xdr:row>140</xdr:row>
                    <xdr:rowOff>63500</xdr:rowOff>
                  </from>
                  <to>
                    <xdr:col>1</xdr:col>
                    <xdr:colOff>1517650</xdr:colOff>
                    <xdr:row>140</xdr:row>
                    <xdr:rowOff>292100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44450</xdr:colOff>
                    <xdr:row>21</xdr:row>
                    <xdr:rowOff>107950</xdr:rowOff>
                  </from>
                  <to>
                    <xdr:col>1</xdr:col>
                    <xdr:colOff>44450</xdr:colOff>
                    <xdr:row>22</xdr:row>
                    <xdr:rowOff>146050</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120650</xdr:colOff>
                    <xdr:row>21</xdr:row>
                    <xdr:rowOff>107950</xdr:rowOff>
                  </from>
                  <to>
                    <xdr:col>2</xdr:col>
                    <xdr:colOff>222250</xdr:colOff>
                    <xdr:row>22</xdr:row>
                    <xdr:rowOff>146050</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63500</xdr:rowOff>
                  </from>
                  <to>
                    <xdr:col>1</xdr:col>
                    <xdr:colOff>38100</xdr:colOff>
                    <xdr:row>155</xdr:row>
                    <xdr:rowOff>292100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101600</xdr:colOff>
                    <xdr:row>155</xdr:row>
                    <xdr:rowOff>63500</xdr:rowOff>
                  </from>
                  <to>
                    <xdr:col>2</xdr:col>
                    <xdr:colOff>196850</xdr:colOff>
                    <xdr:row>155</xdr:row>
                    <xdr:rowOff>292100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215900</xdr:colOff>
                    <xdr:row>15</xdr:row>
                    <xdr:rowOff>25400</xdr:rowOff>
                  </from>
                  <to>
                    <xdr:col>11</xdr:col>
                    <xdr:colOff>711200</xdr:colOff>
                    <xdr:row>15</xdr:row>
                    <xdr:rowOff>260350</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196850</xdr:colOff>
                    <xdr:row>29</xdr:row>
                    <xdr:rowOff>25400</xdr:rowOff>
                  </from>
                  <to>
                    <xdr:col>12</xdr:col>
                    <xdr:colOff>0</xdr:colOff>
                    <xdr:row>29</xdr:row>
                    <xdr:rowOff>260350</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184150</xdr:colOff>
                    <xdr:row>53</xdr:row>
                    <xdr:rowOff>25400</xdr:rowOff>
                  </from>
                  <to>
                    <xdr:col>12</xdr:col>
                    <xdr:colOff>0</xdr:colOff>
                    <xdr:row>53</xdr:row>
                    <xdr:rowOff>260350</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215900</xdr:colOff>
                    <xdr:row>65</xdr:row>
                    <xdr:rowOff>25400</xdr:rowOff>
                  </from>
                  <to>
                    <xdr:col>12</xdr:col>
                    <xdr:colOff>0</xdr:colOff>
                    <xdr:row>65</xdr:row>
                    <xdr:rowOff>260350</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215900</xdr:colOff>
                    <xdr:row>80</xdr:row>
                    <xdr:rowOff>25400</xdr:rowOff>
                  </from>
                  <to>
                    <xdr:col>12</xdr:col>
                    <xdr:colOff>0</xdr:colOff>
                    <xdr:row>80</xdr:row>
                    <xdr:rowOff>260350</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215900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215900</xdr:colOff>
                    <xdr:row>161</xdr:row>
                    <xdr:rowOff>25400</xdr:rowOff>
                  </from>
                  <to>
                    <xdr:col>12</xdr:col>
                    <xdr:colOff>0</xdr:colOff>
                    <xdr:row>161</xdr:row>
                    <xdr:rowOff>260350</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31750</xdr:colOff>
                    <xdr:row>86</xdr:row>
                    <xdr:rowOff>69850</xdr:rowOff>
                  </from>
                  <to>
                    <xdr:col>1</xdr:col>
                    <xdr:colOff>31750</xdr:colOff>
                    <xdr:row>87</xdr:row>
                    <xdr:rowOff>107950</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139700</xdr:colOff>
                    <xdr:row>86</xdr:row>
                    <xdr:rowOff>69850</xdr:rowOff>
                  </from>
                  <to>
                    <xdr:col>2</xdr:col>
                    <xdr:colOff>234950</xdr:colOff>
                    <xdr:row>87</xdr:row>
                    <xdr:rowOff>107950</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25400</xdr:rowOff>
                  </from>
                  <to>
                    <xdr:col>11</xdr:col>
                    <xdr:colOff>730250</xdr:colOff>
                    <xdr:row>90</xdr:row>
                    <xdr:rowOff>260350</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44450</xdr:colOff>
                    <xdr:row>117</xdr:row>
                    <xdr:rowOff>63500</xdr:rowOff>
                  </from>
                  <to>
                    <xdr:col>1</xdr:col>
                    <xdr:colOff>44450</xdr:colOff>
                    <xdr:row>117</xdr:row>
                    <xdr:rowOff>292100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63500</xdr:rowOff>
                  </from>
                  <to>
                    <xdr:col>2</xdr:col>
                    <xdr:colOff>254000</xdr:colOff>
                    <xdr:row>117</xdr:row>
                    <xdr:rowOff>292100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215900</xdr:colOff>
                    <xdr:row>111</xdr:row>
                    <xdr:rowOff>25400</xdr:rowOff>
                  </from>
                  <to>
                    <xdr:col>11</xdr:col>
                    <xdr:colOff>711200</xdr:colOff>
                    <xdr:row>111</xdr:row>
                    <xdr:rowOff>260350</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215900</xdr:colOff>
                    <xdr:row>133</xdr:row>
                    <xdr:rowOff>25400</xdr:rowOff>
                  </from>
                  <to>
                    <xdr:col>11</xdr:col>
                    <xdr:colOff>711200</xdr:colOff>
                    <xdr:row>133</xdr:row>
                    <xdr:rowOff>260350</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50800</xdr:colOff>
                    <xdr:row>106</xdr:row>
                    <xdr:rowOff>50800</xdr:rowOff>
                  </from>
                  <to>
                    <xdr:col>1</xdr:col>
                    <xdr:colOff>88900</xdr:colOff>
                    <xdr:row>106</xdr:row>
                    <xdr:rowOff>298450</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158750</xdr:colOff>
                    <xdr:row>106</xdr:row>
                    <xdr:rowOff>63500</xdr:rowOff>
                  </from>
                  <to>
                    <xdr:col>2</xdr:col>
                    <xdr:colOff>266700</xdr:colOff>
                    <xdr:row>106</xdr:row>
                    <xdr:rowOff>292100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158750</xdr:colOff>
                    <xdr:row>128</xdr:row>
                    <xdr:rowOff>44450</xdr:rowOff>
                  </from>
                  <to>
                    <xdr:col>2</xdr:col>
                    <xdr:colOff>273050</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50800</xdr:colOff>
                    <xdr:row>128</xdr:row>
                    <xdr:rowOff>38100</xdr:rowOff>
                  </from>
                  <to>
                    <xdr:col>1</xdr:col>
                    <xdr:colOff>88900</xdr:colOff>
                    <xdr:row>128</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15"/>
  <sheetViews>
    <sheetView showGridLines="0" workbookViewId="0">
      <selection activeCell="B5" sqref="B5"/>
    </sheetView>
  </sheetViews>
  <sheetFormatPr defaultRowHeight="14.5" x14ac:dyDescent="0.35"/>
  <cols>
    <col min="1" max="1" width="29.90625" customWidth="1"/>
    <col min="2" max="2" width="67.36328125" customWidth="1"/>
  </cols>
  <sheetData>
    <row r="1" spans="1:2" ht="31" x14ac:dyDescent="0.35">
      <c r="A1" s="572" t="s">
        <v>200</v>
      </c>
      <c r="B1" s="573"/>
    </row>
    <row r="2" spans="1:2" s="39" customFormat="1" x14ac:dyDescent="0.35">
      <c r="A2" s="574" t="s">
        <v>301</v>
      </c>
      <c r="B2" s="575"/>
    </row>
    <row r="3" spans="1:2" s="39" customFormat="1" x14ac:dyDescent="0.35">
      <c r="A3" s="205" t="s">
        <v>302</v>
      </c>
      <c r="B3" s="204"/>
    </row>
    <row r="4" spans="1:2" x14ac:dyDescent="0.35">
      <c r="A4" s="123" t="s">
        <v>201</v>
      </c>
      <c r="B4" s="124" t="s">
        <v>202</v>
      </c>
    </row>
    <row r="5" spans="1:2" ht="203" x14ac:dyDescent="0.35">
      <c r="A5" s="125" t="s">
        <v>203</v>
      </c>
      <c r="B5" s="126" t="s">
        <v>204</v>
      </c>
    </row>
    <row r="6" spans="1:2" ht="29" x14ac:dyDescent="0.35">
      <c r="A6" s="125" t="s">
        <v>205</v>
      </c>
      <c r="B6" s="126" t="s">
        <v>206</v>
      </c>
    </row>
    <row r="7" spans="1:2" ht="58" x14ac:dyDescent="0.35">
      <c r="A7" s="125" t="s">
        <v>207</v>
      </c>
      <c r="B7" s="126" t="s">
        <v>208</v>
      </c>
    </row>
    <row r="8" spans="1:2" ht="58" x14ac:dyDescent="0.35">
      <c r="A8" s="125" t="s">
        <v>209</v>
      </c>
      <c r="B8" s="126" t="s">
        <v>210</v>
      </c>
    </row>
    <row r="9" spans="1:2" ht="58" x14ac:dyDescent="0.35">
      <c r="A9" s="125" t="s">
        <v>211</v>
      </c>
      <c r="B9" s="126" t="s">
        <v>212</v>
      </c>
    </row>
    <row r="10" spans="1:2" ht="72.5" x14ac:dyDescent="0.35">
      <c r="A10" s="125" t="s">
        <v>213</v>
      </c>
      <c r="B10" s="126" t="s">
        <v>214</v>
      </c>
    </row>
    <row r="11" spans="1:2" ht="159.5" x14ac:dyDescent="0.35">
      <c r="A11" s="125" t="s">
        <v>215</v>
      </c>
      <c r="B11" s="126" t="s">
        <v>216</v>
      </c>
    </row>
    <row r="12" spans="1:2" ht="145" x14ac:dyDescent="0.35">
      <c r="A12" s="125" t="s">
        <v>217</v>
      </c>
      <c r="B12" s="126" t="s">
        <v>218</v>
      </c>
    </row>
    <row r="13" spans="1:2" ht="290" x14ac:dyDescent="0.35">
      <c r="A13" s="125" t="s">
        <v>219</v>
      </c>
      <c r="B13" s="126" t="s">
        <v>220</v>
      </c>
    </row>
    <row r="14" spans="1:2" ht="43.5" x14ac:dyDescent="0.35">
      <c r="A14" s="125" t="s">
        <v>221</v>
      </c>
      <c r="B14" s="126" t="s">
        <v>222</v>
      </c>
    </row>
    <row r="15" spans="1:2" ht="73" thickBot="1" x14ac:dyDescent="0.4">
      <c r="A15" s="127" t="s">
        <v>223</v>
      </c>
      <c r="B15" s="128"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65"/>
  <sheetViews>
    <sheetView zoomScaleNormal="100" workbookViewId="0">
      <selection activeCell="D7" sqref="D7:I7"/>
    </sheetView>
  </sheetViews>
  <sheetFormatPr defaultColWidth="9.08984375" defaultRowHeight="14.5" x14ac:dyDescent="0.35"/>
  <cols>
    <col min="1" max="1" width="2.36328125" style="66" customWidth="1"/>
    <col min="2" max="2" width="4.6328125" style="66" customWidth="1"/>
    <col min="3" max="3" width="12.08984375" style="66" customWidth="1"/>
    <col min="4" max="4" width="11.6328125" style="66" customWidth="1"/>
    <col min="5" max="5" width="10.90625" style="66" customWidth="1"/>
    <col min="6" max="6" width="10.6328125" style="66" customWidth="1"/>
    <col min="7" max="7" width="12.6328125" style="66" customWidth="1"/>
    <col min="8" max="8" width="11.453125" style="66" customWidth="1"/>
    <col min="9" max="9" width="7.54296875" style="66" customWidth="1"/>
    <col min="10" max="10" width="8.54296875" style="66" customWidth="1"/>
    <col min="11" max="16384" width="9.08984375" style="66"/>
  </cols>
  <sheetData>
    <row r="1" spans="1:10" ht="32.25" customHeight="1" thickBot="1" x14ac:dyDescent="0.4">
      <c r="A1" s="299" t="s">
        <v>64</v>
      </c>
      <c r="B1" s="300"/>
      <c r="C1" s="300"/>
      <c r="D1" s="300"/>
      <c r="E1" s="300"/>
      <c r="F1" s="300"/>
      <c r="G1" s="300"/>
      <c r="H1" s="300"/>
      <c r="I1" s="300"/>
      <c r="J1" s="301"/>
    </row>
    <row r="2" spans="1:10" ht="39.75" customHeight="1" thickTop="1" thickBot="1" x14ac:dyDescent="0.4">
      <c r="A2" s="40"/>
      <c r="B2" s="302" t="s">
        <v>113</v>
      </c>
      <c r="C2" s="302"/>
      <c r="D2" s="302"/>
      <c r="E2" s="302"/>
      <c r="F2" s="302"/>
      <c r="G2" s="302"/>
      <c r="H2" s="302"/>
      <c r="I2" s="302"/>
      <c r="J2" s="41"/>
    </row>
    <row r="3" spans="1:10" ht="15" thickTop="1" x14ac:dyDescent="0.35">
      <c r="A3" s="303" t="s">
        <v>65</v>
      </c>
      <c r="B3" s="304"/>
      <c r="C3" s="304"/>
      <c r="D3" s="304"/>
      <c r="E3" s="42"/>
      <c r="F3" s="42"/>
      <c r="G3" s="42"/>
      <c r="H3" s="42"/>
      <c r="I3" s="42"/>
      <c r="J3" s="43"/>
    </row>
    <row r="4" spans="1:10" ht="34.5" customHeight="1" x14ac:dyDescent="0.35">
      <c r="A4" s="44"/>
      <c r="B4" s="296" t="s">
        <v>66</v>
      </c>
      <c r="C4" s="296"/>
      <c r="D4" s="296"/>
      <c r="E4" s="296"/>
      <c r="F4" s="296"/>
      <c r="G4" s="296"/>
      <c r="H4" s="296"/>
      <c r="I4" s="296"/>
      <c r="J4" s="45"/>
    </row>
    <row r="5" spans="1:10" ht="36.75" customHeight="1" x14ac:dyDescent="0.35">
      <c r="A5" s="46"/>
      <c r="B5" s="47" t="s">
        <v>67</v>
      </c>
      <c r="C5" s="47"/>
      <c r="D5" s="305" t="s">
        <v>136</v>
      </c>
      <c r="E5" s="306"/>
      <c r="F5" s="306"/>
      <c r="G5" s="306"/>
      <c r="H5" s="306"/>
      <c r="I5" s="307"/>
      <c r="J5" s="48"/>
    </row>
    <row r="6" spans="1:10" x14ac:dyDescent="0.35">
      <c r="A6" s="46"/>
      <c r="B6" s="47"/>
      <c r="C6" s="47"/>
      <c r="D6" s="47"/>
      <c r="E6" s="47"/>
      <c r="F6" s="47"/>
      <c r="G6" s="47"/>
      <c r="H6" s="47"/>
      <c r="I6" s="47"/>
      <c r="J6" s="48"/>
    </row>
    <row r="7" spans="1:10" ht="35.25" customHeight="1" x14ac:dyDescent="0.35">
      <c r="A7" s="46"/>
      <c r="B7" s="47" t="s">
        <v>68</v>
      </c>
      <c r="C7" s="47"/>
      <c r="D7" s="305"/>
      <c r="E7" s="306"/>
      <c r="F7" s="306"/>
      <c r="G7" s="306"/>
      <c r="H7" s="306"/>
      <c r="I7" s="307"/>
      <c r="J7" s="48"/>
    </row>
    <row r="8" spans="1:10" x14ac:dyDescent="0.35">
      <c r="A8" s="46"/>
      <c r="B8" s="49"/>
      <c r="C8" s="47"/>
      <c r="D8" s="47"/>
      <c r="E8" s="47"/>
      <c r="F8" s="47"/>
      <c r="G8" s="47"/>
      <c r="H8" s="47"/>
      <c r="I8" s="47"/>
      <c r="J8" s="48"/>
    </row>
    <row r="9" spans="1:10" x14ac:dyDescent="0.35">
      <c r="A9" s="44"/>
      <c r="B9" s="308" t="s">
        <v>145</v>
      </c>
      <c r="C9" s="308"/>
      <c r="D9" s="308"/>
      <c r="E9" s="308"/>
      <c r="F9" s="308"/>
      <c r="G9" s="49"/>
      <c r="H9" s="297"/>
      <c r="I9" s="298"/>
      <c r="J9" s="50"/>
    </row>
    <row r="10" spans="1:10" x14ac:dyDescent="0.35">
      <c r="A10" s="44"/>
      <c r="B10" s="308"/>
      <c r="C10" s="308"/>
      <c r="D10" s="308"/>
      <c r="E10" s="308"/>
      <c r="F10" s="308"/>
      <c r="G10" s="49"/>
      <c r="H10" s="71"/>
      <c r="I10" s="71"/>
      <c r="J10" s="70"/>
    </row>
    <row r="11" spans="1:10" x14ac:dyDescent="0.35">
      <c r="A11" s="44"/>
      <c r="B11" s="308" t="s">
        <v>146</v>
      </c>
      <c r="C11" s="308"/>
      <c r="D11" s="308"/>
      <c r="E11" s="308"/>
      <c r="F11" s="308"/>
      <c r="G11" s="49"/>
      <c r="H11" s="297"/>
      <c r="I11" s="298"/>
      <c r="J11" s="70"/>
    </row>
    <row r="12" spans="1:10" x14ac:dyDescent="0.35">
      <c r="A12" s="44"/>
      <c r="B12" s="308"/>
      <c r="C12" s="308"/>
      <c r="D12" s="308"/>
      <c r="E12" s="308"/>
      <c r="F12" s="308"/>
      <c r="G12" s="51"/>
      <c r="H12" s="51"/>
      <c r="I12" s="51"/>
      <c r="J12" s="50"/>
    </row>
    <row r="13" spans="1:10" ht="15" customHeight="1" x14ac:dyDescent="0.35">
      <c r="A13" s="44"/>
      <c r="B13" s="296" t="s">
        <v>137</v>
      </c>
      <c r="C13" s="296"/>
      <c r="D13" s="296"/>
      <c r="E13" s="296"/>
      <c r="F13" s="296"/>
      <c r="G13" s="49"/>
      <c r="H13" s="297"/>
      <c r="I13" s="298"/>
      <c r="J13" s="50"/>
    </row>
    <row r="14" spans="1:10" ht="21" customHeight="1" x14ac:dyDescent="0.35">
      <c r="A14" s="44"/>
      <c r="B14" s="296"/>
      <c r="C14" s="296"/>
      <c r="D14" s="296"/>
      <c r="E14" s="296"/>
      <c r="F14" s="296"/>
      <c r="G14" s="51"/>
      <c r="H14" s="51"/>
      <c r="I14" s="51"/>
      <c r="J14" s="50"/>
    </row>
    <row r="15" spans="1:10" ht="15" customHeight="1" x14ac:dyDescent="0.35">
      <c r="A15" s="44"/>
      <c r="B15" s="296" t="s">
        <v>138</v>
      </c>
      <c r="C15" s="296"/>
      <c r="D15" s="296"/>
      <c r="E15" s="296"/>
      <c r="F15" s="296"/>
      <c r="G15" s="49"/>
      <c r="H15" s="297"/>
      <c r="I15" s="298"/>
      <c r="J15" s="50"/>
    </row>
    <row r="16" spans="1:10" ht="33.75" customHeight="1" x14ac:dyDescent="0.35">
      <c r="A16" s="44"/>
      <c r="B16" s="296"/>
      <c r="C16" s="296"/>
      <c r="D16" s="296"/>
      <c r="E16" s="296"/>
      <c r="F16" s="296"/>
      <c r="G16" s="51"/>
      <c r="H16" s="51"/>
      <c r="I16" s="51"/>
      <c r="J16" s="50"/>
    </row>
    <row r="17" spans="1:10" ht="15" customHeight="1" x14ac:dyDescent="0.35">
      <c r="A17" s="44"/>
      <c r="B17" s="296" t="s">
        <v>139</v>
      </c>
      <c r="C17" s="296"/>
      <c r="D17" s="296"/>
      <c r="E17" s="296"/>
      <c r="F17" s="296"/>
      <c r="G17" s="49"/>
      <c r="H17" s="297"/>
      <c r="I17" s="298"/>
      <c r="J17" s="50"/>
    </row>
    <row r="18" spans="1:10" ht="23.25" customHeight="1" x14ac:dyDescent="0.35">
      <c r="A18" s="44"/>
      <c r="B18" s="296"/>
      <c r="C18" s="296"/>
      <c r="D18" s="296"/>
      <c r="E18" s="296"/>
      <c r="F18" s="296"/>
      <c r="G18" s="51"/>
      <c r="H18" s="51"/>
      <c r="I18" s="51"/>
      <c r="J18" s="50"/>
    </row>
    <row r="19" spans="1:10" x14ac:dyDescent="0.35">
      <c r="A19" s="44"/>
      <c r="B19" s="308" t="s">
        <v>140</v>
      </c>
      <c r="C19" s="308"/>
      <c r="D19" s="308"/>
      <c r="E19" s="308"/>
      <c r="F19" s="308"/>
      <c r="G19" s="49"/>
      <c r="H19" s="297"/>
      <c r="I19" s="298"/>
      <c r="J19" s="50"/>
    </row>
    <row r="20" spans="1:10" x14ac:dyDescent="0.35">
      <c r="A20" s="44"/>
      <c r="B20" s="308"/>
      <c r="C20" s="308"/>
      <c r="D20" s="308"/>
      <c r="E20" s="308"/>
      <c r="F20" s="308"/>
      <c r="G20" s="47"/>
      <c r="H20" s="47"/>
      <c r="I20" s="47"/>
      <c r="J20" s="50"/>
    </row>
    <row r="21" spans="1:10" ht="15" customHeight="1" x14ac:dyDescent="0.35">
      <c r="A21" s="44"/>
      <c r="B21" s="308" t="s">
        <v>141</v>
      </c>
      <c r="C21" s="308"/>
      <c r="D21" s="308"/>
      <c r="E21" s="308"/>
      <c r="F21" s="308"/>
      <c r="G21" s="72"/>
      <c r="H21" s="322"/>
      <c r="I21" s="323"/>
      <c r="J21" s="48"/>
    </row>
    <row r="22" spans="1:10" x14ac:dyDescent="0.35">
      <c r="A22" s="46"/>
      <c r="B22" s="308"/>
      <c r="C22" s="308"/>
      <c r="D22" s="308"/>
      <c r="E22" s="308"/>
      <c r="F22" s="308"/>
      <c r="G22" s="49"/>
      <c r="H22" s="73"/>
      <c r="I22" s="73"/>
      <c r="J22" s="43"/>
    </row>
    <row r="23" spans="1:10" ht="30.75" customHeight="1" x14ac:dyDescent="0.35">
      <c r="A23" s="44"/>
      <c r="B23" s="296" t="s">
        <v>142</v>
      </c>
      <c r="C23" s="296"/>
      <c r="D23" s="296"/>
      <c r="E23" s="296"/>
      <c r="F23" s="296"/>
      <c r="G23" s="296"/>
      <c r="H23" s="296"/>
      <c r="I23" s="296"/>
      <c r="J23" s="43"/>
    </row>
    <row r="24" spans="1:10" x14ac:dyDescent="0.35">
      <c r="A24" s="44"/>
      <c r="B24" s="42"/>
      <c r="C24" s="42"/>
      <c r="D24" s="42"/>
      <c r="E24" s="42"/>
      <c r="F24" s="42"/>
      <c r="G24" s="42"/>
      <c r="H24" s="42"/>
      <c r="I24" s="42"/>
      <c r="J24" s="43"/>
    </row>
    <row r="25" spans="1:10" x14ac:dyDescent="0.35">
      <c r="A25" s="44"/>
      <c r="B25" s="42"/>
      <c r="C25" s="42"/>
      <c r="D25" s="42"/>
      <c r="E25" s="42"/>
      <c r="F25" s="42"/>
      <c r="G25" s="42"/>
      <c r="H25" s="42"/>
      <c r="I25" s="42"/>
      <c r="J25" s="43"/>
    </row>
    <row r="26" spans="1:10" x14ac:dyDescent="0.35">
      <c r="A26" s="44"/>
      <c r="B26" s="42"/>
      <c r="C26" s="42"/>
      <c r="D26" s="42"/>
      <c r="E26" s="42"/>
      <c r="F26" s="42"/>
      <c r="G26" s="42"/>
      <c r="H26" s="42"/>
      <c r="I26" s="42"/>
      <c r="J26" s="43"/>
    </row>
    <row r="27" spans="1:10" x14ac:dyDescent="0.35">
      <c r="A27" s="44"/>
      <c r="B27" s="42"/>
      <c r="C27" s="42"/>
      <c r="D27" s="42"/>
      <c r="E27" s="42"/>
      <c r="F27" s="42"/>
      <c r="G27" s="42"/>
      <c r="H27" s="42"/>
      <c r="I27" s="42"/>
      <c r="J27" s="43"/>
    </row>
    <row r="28" spans="1:10" x14ac:dyDescent="0.35">
      <c r="A28" s="44"/>
      <c r="B28" s="42"/>
      <c r="C28" s="42"/>
      <c r="D28" s="42"/>
      <c r="E28" s="42"/>
      <c r="F28" s="42"/>
      <c r="G28" s="42"/>
      <c r="H28" s="42"/>
      <c r="I28" s="42"/>
      <c r="J28" s="43"/>
    </row>
    <row r="29" spans="1:10" x14ac:dyDescent="0.35">
      <c r="A29" s="44"/>
      <c r="B29" s="42"/>
      <c r="C29" s="42"/>
      <c r="D29" s="42"/>
      <c r="E29" s="42"/>
      <c r="F29" s="42"/>
      <c r="G29" s="42"/>
      <c r="H29" s="42"/>
      <c r="I29" s="42"/>
      <c r="J29" s="43"/>
    </row>
    <row r="30" spans="1:10" x14ac:dyDescent="0.35">
      <c r="A30" s="44"/>
      <c r="B30" s="42"/>
      <c r="C30" s="42"/>
      <c r="D30" s="42"/>
      <c r="E30" s="42"/>
      <c r="F30" s="42"/>
      <c r="G30" s="42"/>
      <c r="H30" s="42"/>
      <c r="I30" s="42"/>
      <c r="J30" s="43"/>
    </row>
    <row r="31" spans="1:10" x14ac:dyDescent="0.35">
      <c r="A31" s="44"/>
      <c r="B31" s="42"/>
      <c r="C31" s="42"/>
      <c r="D31" s="42"/>
      <c r="E31" s="42"/>
      <c r="F31" s="42"/>
      <c r="G31" s="42"/>
      <c r="H31" s="42"/>
      <c r="I31" s="42"/>
      <c r="J31" s="43"/>
    </row>
    <row r="32" spans="1:10" x14ac:dyDescent="0.35">
      <c r="A32" s="44"/>
      <c r="B32" s="42"/>
      <c r="C32" s="42"/>
      <c r="D32" s="42"/>
      <c r="E32" s="42"/>
      <c r="F32" s="42"/>
      <c r="G32" s="42"/>
      <c r="H32" s="42"/>
      <c r="I32" s="42"/>
      <c r="J32" s="43"/>
    </row>
    <row r="33" spans="1:10" x14ac:dyDescent="0.35">
      <c r="A33" s="44"/>
      <c r="B33" s="42"/>
      <c r="C33" s="42"/>
      <c r="D33" s="42"/>
      <c r="E33" s="42"/>
      <c r="F33" s="42"/>
      <c r="G33" s="42"/>
      <c r="H33" s="42"/>
      <c r="I33" s="42"/>
      <c r="J33" s="43"/>
    </row>
    <row r="34" spans="1:10" x14ac:dyDescent="0.35">
      <c r="A34" s="44"/>
      <c r="B34" s="42" t="s">
        <v>143</v>
      </c>
      <c r="C34" s="42"/>
      <c r="D34" s="42"/>
      <c r="E34" s="42"/>
      <c r="F34" s="42"/>
      <c r="G34" s="42"/>
      <c r="H34" s="42"/>
      <c r="I34" s="42"/>
      <c r="J34" s="43"/>
    </row>
    <row r="35" spans="1:10" x14ac:dyDescent="0.35">
      <c r="A35" s="44"/>
      <c r="B35" s="42"/>
      <c r="C35" s="42"/>
      <c r="D35" s="42"/>
      <c r="E35" s="42"/>
      <c r="F35" s="42"/>
      <c r="G35" s="42"/>
      <c r="H35" s="42"/>
      <c r="I35" s="42"/>
      <c r="J35" s="43"/>
    </row>
    <row r="36" spans="1:10" x14ac:dyDescent="0.35">
      <c r="A36" s="44"/>
      <c r="B36" s="42"/>
      <c r="C36" s="42" t="s">
        <v>69</v>
      </c>
      <c r="D36" s="42"/>
      <c r="E36" s="42"/>
      <c r="F36" s="42"/>
      <c r="G36" s="42"/>
      <c r="H36" s="42"/>
      <c r="I36" s="42"/>
      <c r="J36" s="43"/>
    </row>
    <row r="37" spans="1:10" x14ac:dyDescent="0.35">
      <c r="A37" s="44"/>
      <c r="B37" s="42"/>
      <c r="C37" s="42"/>
      <c r="D37" s="42"/>
      <c r="E37" s="42"/>
      <c r="F37" s="42"/>
      <c r="G37" s="42"/>
      <c r="H37" s="42"/>
      <c r="I37" s="42"/>
      <c r="J37" s="43"/>
    </row>
    <row r="38" spans="1:10" x14ac:dyDescent="0.35">
      <c r="A38" s="44"/>
      <c r="B38" s="42" t="s">
        <v>144</v>
      </c>
      <c r="C38" s="42"/>
      <c r="D38" s="42"/>
      <c r="E38" s="42"/>
      <c r="F38" s="42"/>
      <c r="G38" s="42"/>
      <c r="H38" s="42"/>
      <c r="I38" s="42"/>
      <c r="J38" s="43"/>
    </row>
    <row r="39" spans="1:10" x14ac:dyDescent="0.35">
      <c r="A39" s="44"/>
      <c r="B39" s="42"/>
      <c r="C39" s="42"/>
      <c r="D39" s="42"/>
      <c r="E39" s="42"/>
      <c r="F39" s="42"/>
      <c r="G39" s="42"/>
      <c r="H39" s="42"/>
      <c r="I39" s="42"/>
      <c r="J39" s="43"/>
    </row>
    <row r="40" spans="1:10" x14ac:dyDescent="0.35">
      <c r="A40" s="44"/>
      <c r="B40" s="42"/>
      <c r="C40" s="42"/>
      <c r="D40" s="42"/>
      <c r="E40" s="42"/>
      <c r="F40" s="42"/>
      <c r="G40" s="42"/>
      <c r="H40" s="42"/>
      <c r="I40" s="42"/>
      <c r="J40" s="43"/>
    </row>
    <row r="41" spans="1:10" x14ac:dyDescent="0.35">
      <c r="A41" s="44"/>
      <c r="B41" s="42"/>
      <c r="C41" s="42"/>
      <c r="D41" s="42"/>
      <c r="E41" s="42"/>
      <c r="F41" s="42"/>
      <c r="G41" s="42"/>
      <c r="H41" s="42"/>
      <c r="I41" s="42"/>
      <c r="J41" s="43"/>
    </row>
    <row r="42" spans="1:10" x14ac:dyDescent="0.35">
      <c r="A42" s="44"/>
      <c r="B42" s="42"/>
      <c r="C42" s="42"/>
      <c r="D42" s="42"/>
      <c r="E42" s="42"/>
      <c r="F42" s="42"/>
      <c r="G42" s="42"/>
      <c r="H42" s="42"/>
      <c r="I42" s="42"/>
      <c r="J42" s="43"/>
    </row>
    <row r="43" spans="1:10" x14ac:dyDescent="0.35">
      <c r="A43" s="44"/>
      <c r="B43" s="42"/>
      <c r="C43" s="42"/>
      <c r="D43" s="42"/>
      <c r="E43" s="42"/>
      <c r="F43" s="42"/>
      <c r="G43" s="317"/>
      <c r="H43" s="318"/>
      <c r="I43" s="319"/>
      <c r="J43" s="43"/>
    </row>
    <row r="44" spans="1:10" x14ac:dyDescent="0.35">
      <c r="A44" s="44"/>
      <c r="B44" s="42"/>
      <c r="C44" s="42"/>
      <c r="D44" s="42"/>
      <c r="E44" s="42"/>
      <c r="F44" s="42"/>
      <c r="G44" s="42"/>
      <c r="H44" s="42"/>
      <c r="I44" s="42"/>
      <c r="J44" s="43"/>
    </row>
    <row r="45" spans="1:10" x14ac:dyDescent="0.35">
      <c r="A45" s="44"/>
      <c r="B45" s="52" t="s">
        <v>70</v>
      </c>
      <c r="C45" s="42"/>
      <c r="D45" s="42"/>
      <c r="E45" s="42"/>
      <c r="F45" s="42"/>
      <c r="G45" s="42"/>
      <c r="H45" s="42"/>
      <c r="I45" s="42"/>
      <c r="J45" s="43"/>
    </row>
    <row r="46" spans="1:10" x14ac:dyDescent="0.35">
      <c r="A46" s="44"/>
      <c r="B46" s="309"/>
      <c r="C46" s="310"/>
      <c r="D46" s="310"/>
      <c r="E46" s="310"/>
      <c r="F46" s="310"/>
      <c r="G46" s="310"/>
      <c r="H46" s="310"/>
      <c r="I46" s="311"/>
      <c r="J46" s="43"/>
    </row>
    <row r="47" spans="1:10" ht="29.25" customHeight="1" x14ac:dyDescent="0.35">
      <c r="A47" s="44"/>
      <c r="B47" s="312"/>
      <c r="C47" s="313"/>
      <c r="D47" s="313"/>
      <c r="E47" s="313"/>
      <c r="F47" s="313"/>
      <c r="G47" s="313"/>
      <c r="H47" s="313"/>
      <c r="I47" s="314"/>
      <c r="J47" s="43"/>
    </row>
    <row r="48" spans="1:10" x14ac:dyDescent="0.35">
      <c r="A48" s="44"/>
      <c r="B48" s="42"/>
      <c r="C48" s="42"/>
      <c r="D48" s="42"/>
      <c r="E48" s="42"/>
      <c r="F48" s="42"/>
      <c r="G48" s="42"/>
      <c r="H48" s="42"/>
      <c r="I48" s="42"/>
      <c r="J48" s="43"/>
    </row>
    <row r="49" spans="1:10" ht="15" customHeight="1" x14ac:dyDescent="0.35">
      <c r="A49" s="44"/>
      <c r="B49" s="320" t="s">
        <v>71</v>
      </c>
      <c r="C49" s="320"/>
      <c r="D49" s="320"/>
      <c r="E49" s="320"/>
      <c r="F49" s="320"/>
      <c r="G49" s="320"/>
      <c r="H49" s="320"/>
      <c r="I49" s="320"/>
      <c r="J49" s="43"/>
    </row>
    <row r="50" spans="1:10" x14ac:dyDescent="0.35">
      <c r="A50" s="44"/>
      <c r="B50" s="321"/>
      <c r="C50" s="321"/>
      <c r="D50" s="321"/>
      <c r="E50" s="321"/>
      <c r="F50" s="321"/>
      <c r="G50" s="321"/>
      <c r="H50" s="321"/>
      <c r="I50" s="321"/>
      <c r="J50" s="43"/>
    </row>
    <row r="51" spans="1:10" x14ac:dyDescent="0.35">
      <c r="A51" s="44"/>
      <c r="B51" s="309"/>
      <c r="C51" s="310"/>
      <c r="D51" s="310"/>
      <c r="E51" s="310"/>
      <c r="F51" s="310"/>
      <c r="G51" s="310"/>
      <c r="H51" s="310"/>
      <c r="I51" s="311"/>
      <c r="J51" s="43"/>
    </row>
    <row r="52" spans="1:10" ht="33" customHeight="1" x14ac:dyDescent="0.35">
      <c r="A52" s="44"/>
      <c r="B52" s="312"/>
      <c r="C52" s="313"/>
      <c r="D52" s="313"/>
      <c r="E52" s="313"/>
      <c r="F52" s="313"/>
      <c r="G52" s="313"/>
      <c r="H52" s="313"/>
      <c r="I52" s="314"/>
      <c r="J52" s="43"/>
    </row>
    <row r="53" spans="1:10" x14ac:dyDescent="0.35">
      <c r="A53" s="44"/>
      <c r="B53" s="42"/>
      <c r="C53" s="42"/>
      <c r="D53" s="42"/>
      <c r="E53" s="42"/>
      <c r="F53" s="42"/>
      <c r="G53" s="42"/>
      <c r="H53" s="42"/>
      <c r="I53" s="42"/>
      <c r="J53" s="43"/>
    </row>
    <row r="54" spans="1:10" ht="87" customHeight="1" x14ac:dyDescent="0.35">
      <c r="A54" s="44"/>
      <c r="B54" s="296" t="s">
        <v>166</v>
      </c>
      <c r="C54" s="296"/>
      <c r="D54" s="296"/>
      <c r="E54" s="296"/>
      <c r="F54" s="296"/>
      <c r="G54" s="296"/>
      <c r="H54" s="296"/>
      <c r="I54" s="296"/>
      <c r="J54" s="43"/>
    </row>
    <row r="55" spans="1:10" ht="72" customHeight="1" x14ac:dyDescent="0.35">
      <c r="A55" s="44"/>
      <c r="B55" s="321" t="s">
        <v>72</v>
      </c>
      <c r="C55" s="321"/>
      <c r="D55" s="321"/>
      <c r="E55" s="321"/>
      <c r="F55" s="321"/>
      <c r="G55" s="321"/>
      <c r="H55" s="321"/>
      <c r="I55" s="321"/>
      <c r="J55" s="43"/>
    </row>
    <row r="56" spans="1:10" x14ac:dyDescent="0.35">
      <c r="A56" s="44"/>
      <c r="B56" s="309"/>
      <c r="C56" s="310"/>
      <c r="D56" s="310"/>
      <c r="E56" s="310"/>
      <c r="F56" s="310"/>
      <c r="G56" s="310"/>
      <c r="H56" s="310"/>
      <c r="I56" s="311"/>
      <c r="J56" s="43"/>
    </row>
    <row r="57" spans="1:10" ht="32.25" customHeight="1" x14ac:dyDescent="0.35">
      <c r="A57" s="44"/>
      <c r="B57" s="312"/>
      <c r="C57" s="313"/>
      <c r="D57" s="313"/>
      <c r="E57" s="313"/>
      <c r="F57" s="313"/>
      <c r="G57" s="313"/>
      <c r="H57" s="313"/>
      <c r="I57" s="314"/>
      <c r="J57" s="43"/>
    </row>
    <row r="58" spans="1:10" x14ac:dyDescent="0.35">
      <c r="A58" s="44"/>
      <c r="B58" s="42"/>
      <c r="C58" s="42"/>
      <c r="D58" s="42"/>
      <c r="E58" s="42"/>
      <c r="F58" s="42"/>
      <c r="G58" s="42"/>
      <c r="H58" s="42"/>
      <c r="I58" s="42"/>
      <c r="J58" s="43"/>
    </row>
    <row r="59" spans="1:10" x14ac:dyDescent="0.35">
      <c r="A59" s="315" t="s">
        <v>73</v>
      </c>
      <c r="B59" s="316"/>
      <c r="C59" s="316"/>
      <c r="D59" s="316"/>
      <c r="E59" s="42"/>
      <c r="F59" s="42"/>
      <c r="G59" s="42"/>
      <c r="H59" s="42"/>
      <c r="I59" s="42"/>
      <c r="J59" s="43"/>
    </row>
    <row r="60" spans="1:10" ht="63.75" customHeight="1" x14ac:dyDescent="0.35">
      <c r="A60" s="44"/>
      <c r="B60" s="296" t="s">
        <v>74</v>
      </c>
      <c r="C60" s="296"/>
      <c r="D60" s="296"/>
      <c r="E60" s="296"/>
      <c r="F60" s="296"/>
      <c r="G60" s="296"/>
      <c r="H60" s="296"/>
      <c r="I60" s="296"/>
      <c r="J60" s="45"/>
    </row>
    <row r="61" spans="1:10" x14ac:dyDescent="0.35">
      <c r="A61" s="44"/>
      <c r="B61" s="42"/>
      <c r="C61" s="42"/>
      <c r="D61" s="42"/>
      <c r="E61" s="42"/>
      <c r="F61" s="42"/>
      <c r="G61" s="42"/>
      <c r="H61" s="42"/>
      <c r="I61" s="42"/>
      <c r="J61" s="43"/>
    </row>
    <row r="62" spans="1:10" x14ac:dyDescent="0.35">
      <c r="A62" s="44"/>
      <c r="B62" s="42"/>
      <c r="C62" s="349" t="s">
        <v>75</v>
      </c>
      <c r="D62" s="350"/>
      <c r="E62" s="350"/>
      <c r="F62" s="350"/>
      <c r="G62" s="350"/>
      <c r="H62" s="350"/>
      <c r="I62" s="351"/>
      <c r="J62" s="43"/>
    </row>
    <row r="63" spans="1:10" x14ac:dyDescent="0.35">
      <c r="A63" s="44"/>
      <c r="B63" s="42"/>
      <c r="C63" s="324" t="s">
        <v>76</v>
      </c>
      <c r="D63" s="325"/>
      <c r="E63" s="325"/>
      <c r="F63" s="326"/>
      <c r="G63" s="327"/>
      <c r="H63" s="328"/>
      <c r="I63" s="329"/>
      <c r="J63" s="43"/>
    </row>
    <row r="64" spans="1:10" x14ac:dyDescent="0.35">
      <c r="A64" s="44"/>
      <c r="B64" s="42"/>
      <c r="C64" s="324" t="s">
        <v>77</v>
      </c>
      <c r="D64" s="325"/>
      <c r="E64" s="325"/>
      <c r="F64" s="326"/>
      <c r="G64" s="327"/>
      <c r="H64" s="328"/>
      <c r="I64" s="329"/>
      <c r="J64" s="43"/>
    </row>
    <row r="65" spans="1:10" x14ac:dyDescent="0.35">
      <c r="A65" s="44"/>
      <c r="B65" s="42"/>
      <c r="C65" s="324" t="s">
        <v>78</v>
      </c>
      <c r="D65" s="325"/>
      <c r="E65" s="325"/>
      <c r="F65" s="326"/>
      <c r="G65" s="327"/>
      <c r="H65" s="328"/>
      <c r="I65" s="329"/>
      <c r="J65" s="43"/>
    </row>
    <row r="66" spans="1:10" x14ac:dyDescent="0.35">
      <c r="A66" s="44"/>
      <c r="B66" s="42"/>
      <c r="C66" s="324" t="s">
        <v>79</v>
      </c>
      <c r="D66" s="325"/>
      <c r="E66" s="325"/>
      <c r="F66" s="326"/>
      <c r="G66" s="327"/>
      <c r="H66" s="328"/>
      <c r="I66" s="329"/>
      <c r="J66" s="43"/>
    </row>
    <row r="67" spans="1:10" x14ac:dyDescent="0.35">
      <c r="A67" s="44"/>
      <c r="B67" s="42"/>
      <c r="C67" s="324" t="s">
        <v>80</v>
      </c>
      <c r="D67" s="325"/>
      <c r="E67" s="325"/>
      <c r="F67" s="326"/>
      <c r="G67" s="327"/>
      <c r="H67" s="328"/>
      <c r="I67" s="329"/>
      <c r="J67" s="43"/>
    </row>
    <row r="68" spans="1:10" x14ac:dyDescent="0.35">
      <c r="A68" s="44"/>
      <c r="B68" s="42"/>
      <c r="C68" s="324" t="s">
        <v>81</v>
      </c>
      <c r="D68" s="325"/>
      <c r="E68" s="325"/>
      <c r="F68" s="326"/>
      <c r="G68" s="327"/>
      <c r="H68" s="328"/>
      <c r="I68" s="329"/>
      <c r="J68" s="43"/>
    </row>
    <row r="69" spans="1:10" x14ac:dyDescent="0.35">
      <c r="A69" s="44"/>
      <c r="B69" s="42"/>
      <c r="C69" s="324" t="s">
        <v>82</v>
      </c>
      <c r="D69" s="325"/>
      <c r="E69" s="325"/>
      <c r="F69" s="326"/>
      <c r="G69" s="327"/>
      <c r="H69" s="328"/>
      <c r="I69" s="329"/>
      <c r="J69" s="43"/>
    </row>
    <row r="70" spans="1:10" x14ac:dyDescent="0.35">
      <c r="A70" s="44"/>
      <c r="B70" s="42"/>
      <c r="C70" s="324" t="s">
        <v>83</v>
      </c>
      <c r="D70" s="325"/>
      <c r="E70" s="325"/>
      <c r="F70" s="326"/>
      <c r="G70" s="327"/>
      <c r="H70" s="328"/>
      <c r="I70" s="329"/>
      <c r="J70" s="43"/>
    </row>
    <row r="71" spans="1:10" x14ac:dyDescent="0.35">
      <c r="A71" s="44"/>
      <c r="B71" s="42"/>
      <c r="C71" s="42"/>
      <c r="D71" s="47"/>
      <c r="E71" s="47"/>
      <c r="F71" s="47"/>
      <c r="G71" s="47"/>
      <c r="H71" s="47"/>
      <c r="I71" s="47"/>
      <c r="J71" s="43"/>
    </row>
    <row r="72" spans="1:10" ht="85.5" customHeight="1" x14ac:dyDescent="0.35">
      <c r="A72" s="44"/>
      <c r="B72" s="296" t="s">
        <v>111</v>
      </c>
      <c r="C72" s="296"/>
      <c r="D72" s="296"/>
      <c r="E72" s="296"/>
      <c r="F72" s="296"/>
      <c r="G72" s="296"/>
      <c r="H72" s="296"/>
      <c r="I72" s="296"/>
      <c r="J72" s="45"/>
    </row>
    <row r="73" spans="1:10" x14ac:dyDescent="0.35">
      <c r="A73" s="347"/>
      <c r="B73" s="348"/>
      <c r="C73" s="352"/>
      <c r="D73" s="353"/>
      <c r="E73" s="353"/>
      <c r="F73" s="353"/>
      <c r="G73" s="353"/>
      <c r="H73" s="353"/>
      <c r="I73" s="354"/>
      <c r="J73" s="48"/>
    </row>
    <row r="74" spans="1:10" x14ac:dyDescent="0.35">
      <c r="A74" s="347"/>
      <c r="B74" s="348"/>
      <c r="C74" s="355"/>
      <c r="D74" s="356"/>
      <c r="E74" s="356"/>
      <c r="F74" s="356"/>
      <c r="G74" s="356"/>
      <c r="H74" s="356"/>
      <c r="I74" s="357"/>
      <c r="J74" s="48"/>
    </row>
    <row r="75" spans="1:10" x14ac:dyDescent="0.35">
      <c r="A75" s="347"/>
      <c r="B75" s="348"/>
      <c r="C75" s="355"/>
      <c r="D75" s="356"/>
      <c r="E75" s="356"/>
      <c r="F75" s="356"/>
      <c r="G75" s="356"/>
      <c r="H75" s="356"/>
      <c r="I75" s="357"/>
      <c r="J75" s="48"/>
    </row>
    <row r="76" spans="1:10" x14ac:dyDescent="0.35">
      <c r="A76" s="347"/>
      <c r="B76" s="348"/>
      <c r="C76" s="355"/>
      <c r="D76" s="356"/>
      <c r="E76" s="356"/>
      <c r="F76" s="356"/>
      <c r="G76" s="356"/>
      <c r="H76" s="356"/>
      <c r="I76" s="357"/>
      <c r="J76" s="48"/>
    </row>
    <row r="77" spans="1:10" x14ac:dyDescent="0.35">
      <c r="A77" s="347"/>
      <c r="B77" s="348"/>
      <c r="C77" s="355"/>
      <c r="D77" s="356"/>
      <c r="E77" s="356"/>
      <c r="F77" s="356"/>
      <c r="G77" s="356"/>
      <c r="H77" s="356"/>
      <c r="I77" s="357"/>
      <c r="J77" s="48"/>
    </row>
    <row r="78" spans="1:10" x14ac:dyDescent="0.35">
      <c r="A78" s="347"/>
      <c r="B78" s="348"/>
      <c r="C78" s="355"/>
      <c r="D78" s="356"/>
      <c r="E78" s="356"/>
      <c r="F78" s="356"/>
      <c r="G78" s="356"/>
      <c r="H78" s="356"/>
      <c r="I78" s="357"/>
      <c r="J78" s="48"/>
    </row>
    <row r="79" spans="1:10" x14ac:dyDescent="0.35">
      <c r="A79" s="347"/>
      <c r="B79" s="348"/>
      <c r="C79" s="358"/>
      <c r="D79" s="359"/>
      <c r="E79" s="359"/>
      <c r="F79" s="359"/>
      <c r="G79" s="359"/>
      <c r="H79" s="359"/>
      <c r="I79" s="360"/>
      <c r="J79" s="48"/>
    </row>
    <row r="80" spans="1:10" x14ac:dyDescent="0.35">
      <c r="A80" s="87"/>
      <c r="B80" s="47"/>
      <c r="C80" s="88"/>
      <c r="D80" s="88"/>
      <c r="E80" s="88"/>
      <c r="F80" s="88"/>
      <c r="G80" s="88"/>
      <c r="H80" s="88"/>
      <c r="I80" s="88"/>
      <c r="J80" s="48"/>
    </row>
    <row r="81" spans="1:10" ht="122.25" customHeight="1" x14ac:dyDescent="0.35">
      <c r="A81" s="87"/>
      <c r="B81" s="308" t="s">
        <v>165</v>
      </c>
      <c r="C81" s="308"/>
      <c r="D81" s="308"/>
      <c r="E81" s="308"/>
      <c r="F81" s="308"/>
      <c r="G81" s="308"/>
      <c r="H81" s="308"/>
      <c r="I81" s="308"/>
      <c r="J81" s="48"/>
    </row>
    <row r="82" spans="1:10" x14ac:dyDescent="0.35">
      <c r="A82" s="53"/>
      <c r="B82" s="47"/>
      <c r="C82" s="42"/>
      <c r="D82" s="42"/>
      <c r="E82" s="42"/>
      <c r="F82" s="42"/>
      <c r="G82" s="42"/>
      <c r="H82" s="42"/>
      <c r="I82" s="42"/>
      <c r="J82" s="48"/>
    </row>
    <row r="83" spans="1:10" x14ac:dyDescent="0.35">
      <c r="A83" s="54" t="s">
        <v>84</v>
      </c>
      <c r="B83" s="55"/>
      <c r="C83" s="55"/>
      <c r="D83" s="55"/>
      <c r="E83" s="55"/>
      <c r="F83" s="42"/>
      <c r="G83" s="42"/>
      <c r="H83" s="42"/>
      <c r="I83" s="42"/>
      <c r="J83" s="43"/>
    </row>
    <row r="84" spans="1:10" ht="32.25" customHeight="1" x14ac:dyDescent="0.35">
      <c r="A84" s="44"/>
      <c r="B84" s="320" t="s">
        <v>85</v>
      </c>
      <c r="C84" s="320"/>
      <c r="D84" s="320"/>
      <c r="E84" s="320"/>
      <c r="F84" s="320"/>
      <c r="G84" s="320"/>
      <c r="H84" s="320"/>
      <c r="I84" s="320"/>
      <c r="J84" s="45"/>
    </row>
    <row r="85" spans="1:10" ht="30" customHeight="1" x14ac:dyDescent="0.35">
      <c r="A85" s="44"/>
      <c r="B85" s="296" t="s">
        <v>86</v>
      </c>
      <c r="C85" s="296"/>
      <c r="D85" s="296"/>
      <c r="E85" s="296"/>
      <c r="F85" s="296"/>
      <c r="G85" s="296"/>
      <c r="H85" s="296"/>
      <c r="I85" s="296"/>
      <c r="J85" s="43"/>
    </row>
    <row r="86" spans="1:10" x14ac:dyDescent="0.35">
      <c r="A86" s="44"/>
      <c r="B86" s="42"/>
      <c r="C86" s="42"/>
      <c r="D86" s="42"/>
      <c r="E86" s="42"/>
      <c r="F86" s="42"/>
      <c r="G86" s="42"/>
      <c r="H86" s="42"/>
      <c r="I86" s="42"/>
      <c r="J86" s="43"/>
    </row>
    <row r="87" spans="1:10" x14ac:dyDescent="0.35">
      <c r="A87" s="44"/>
      <c r="B87" s="42"/>
      <c r="C87" s="42"/>
      <c r="D87" s="42"/>
      <c r="E87" s="42"/>
      <c r="F87" s="42"/>
      <c r="G87" s="42"/>
      <c r="H87" s="42"/>
      <c r="I87" s="42"/>
      <c r="J87" s="43"/>
    </row>
    <row r="88" spans="1:10" x14ac:dyDescent="0.35">
      <c r="A88" s="44"/>
      <c r="B88" s="42"/>
      <c r="C88" s="42"/>
      <c r="D88" s="42"/>
      <c r="E88" s="42"/>
      <c r="F88" s="42"/>
      <c r="G88" s="42"/>
      <c r="H88" s="42"/>
      <c r="I88" s="42"/>
      <c r="J88" s="43"/>
    </row>
    <row r="89" spans="1:10" x14ac:dyDescent="0.35">
      <c r="A89" s="44"/>
      <c r="B89" s="42"/>
      <c r="C89" s="42"/>
      <c r="D89" s="42"/>
      <c r="E89" s="42"/>
      <c r="F89" s="42"/>
      <c r="G89" s="42"/>
      <c r="H89" s="42"/>
      <c r="I89" s="42"/>
      <c r="J89" s="43"/>
    </row>
    <row r="90" spans="1:10" x14ac:dyDescent="0.35">
      <c r="A90" s="44"/>
      <c r="B90" s="42"/>
      <c r="C90" s="42"/>
      <c r="D90" s="42"/>
      <c r="E90" s="42"/>
      <c r="F90" s="343"/>
      <c r="G90" s="344"/>
      <c r="H90" s="344"/>
      <c r="I90" s="345"/>
      <c r="J90" s="43"/>
    </row>
    <row r="91" spans="1:10" x14ac:dyDescent="0.35">
      <c r="A91" s="44"/>
      <c r="B91" s="42"/>
      <c r="C91" s="42"/>
      <c r="D91" s="42"/>
      <c r="E91" s="42"/>
      <c r="F91" s="42"/>
      <c r="G91" s="42"/>
      <c r="H91" s="42"/>
      <c r="I91" s="42"/>
      <c r="J91" s="43"/>
    </row>
    <row r="92" spans="1:10" x14ac:dyDescent="0.35">
      <c r="A92" s="44"/>
      <c r="B92" s="42"/>
      <c r="C92" s="42"/>
      <c r="D92" s="42"/>
      <c r="E92" s="42"/>
      <c r="F92" s="42"/>
      <c r="G92" s="42"/>
      <c r="H92" s="42"/>
      <c r="I92" s="42"/>
      <c r="J92" s="43"/>
    </row>
    <row r="93" spans="1:10" ht="15" customHeight="1" x14ac:dyDescent="0.35">
      <c r="A93" s="44"/>
      <c r="B93" s="320" t="s">
        <v>87</v>
      </c>
      <c r="C93" s="320"/>
      <c r="D93" s="320"/>
      <c r="E93" s="320"/>
      <c r="F93" s="320"/>
      <c r="G93" s="320"/>
      <c r="H93" s="320"/>
      <c r="I93" s="320"/>
      <c r="J93" s="43"/>
    </row>
    <row r="94" spans="1:10" ht="59.25" customHeight="1" x14ac:dyDescent="0.35">
      <c r="A94" s="44"/>
      <c r="B94" s="42"/>
      <c r="C94" s="333" t="s">
        <v>88</v>
      </c>
      <c r="D94" s="333"/>
      <c r="E94" s="333"/>
      <c r="F94" s="333"/>
      <c r="G94" s="333"/>
      <c r="H94" s="333"/>
      <c r="I94" s="333"/>
      <c r="J94" s="56"/>
    </row>
    <row r="95" spans="1:10" x14ac:dyDescent="0.35">
      <c r="A95" s="46"/>
      <c r="B95" s="49"/>
      <c r="C95" s="42"/>
      <c r="D95" s="42"/>
      <c r="E95" s="42"/>
      <c r="F95" s="330"/>
      <c r="G95" s="331"/>
      <c r="H95" s="331"/>
      <c r="I95" s="332"/>
      <c r="J95" s="48"/>
    </row>
    <row r="96" spans="1:10" x14ac:dyDescent="0.35">
      <c r="A96" s="46"/>
      <c r="B96" s="49"/>
      <c r="C96" s="49"/>
      <c r="D96" s="49"/>
      <c r="E96" s="49"/>
      <c r="F96" s="49"/>
      <c r="G96" s="49"/>
      <c r="H96" s="49"/>
      <c r="I96" s="49"/>
      <c r="J96" s="48"/>
    </row>
    <row r="97" spans="1:10" ht="15" customHeight="1" x14ac:dyDescent="0.35">
      <c r="A97" s="44"/>
      <c r="B97" s="320" t="s">
        <v>89</v>
      </c>
      <c r="C97" s="320"/>
      <c r="D97" s="320"/>
      <c r="E97" s="320"/>
      <c r="F97" s="320"/>
      <c r="G97" s="320"/>
      <c r="H97" s="320"/>
      <c r="I97" s="320"/>
      <c r="J97" s="43"/>
    </row>
    <row r="98" spans="1:10" ht="88.5" customHeight="1" x14ac:dyDescent="0.35">
      <c r="A98" s="44"/>
      <c r="B98" s="42"/>
      <c r="C98" s="333" t="s">
        <v>90</v>
      </c>
      <c r="D98" s="333"/>
      <c r="E98" s="333"/>
      <c r="F98" s="333"/>
      <c r="G98" s="333"/>
      <c r="H98" s="333"/>
      <c r="I98" s="333"/>
      <c r="J98" s="56"/>
    </row>
    <row r="99" spans="1:10" x14ac:dyDescent="0.35">
      <c r="A99" s="44"/>
      <c r="B99" s="42"/>
      <c r="C99" s="42" t="s">
        <v>91</v>
      </c>
      <c r="D99" s="334"/>
      <c r="E99" s="335"/>
      <c r="F99" s="336" t="s">
        <v>92</v>
      </c>
      <c r="G99" s="337"/>
      <c r="H99" s="297"/>
      <c r="I99" s="298"/>
      <c r="J99" s="48"/>
    </row>
    <row r="100" spans="1:10" x14ac:dyDescent="0.35">
      <c r="A100" s="80"/>
      <c r="B100" s="79"/>
      <c r="C100" s="79"/>
      <c r="D100" s="81"/>
      <c r="E100" s="81"/>
      <c r="F100" s="82"/>
      <c r="G100" s="82"/>
      <c r="H100" s="81"/>
      <c r="I100" s="81"/>
      <c r="J100" s="83"/>
    </row>
    <row r="101" spans="1:10" ht="48.75" customHeight="1" x14ac:dyDescent="0.35">
      <c r="A101" s="80"/>
      <c r="B101" s="294" t="s">
        <v>155</v>
      </c>
      <c r="C101" s="294"/>
      <c r="D101" s="294"/>
      <c r="E101" s="294"/>
      <c r="F101" s="294"/>
      <c r="G101" s="294"/>
      <c r="H101" s="294"/>
      <c r="I101" s="294"/>
      <c r="J101" s="83"/>
    </row>
    <row r="102" spans="1:10" x14ac:dyDescent="0.35">
      <c r="A102" s="80"/>
      <c r="B102" s="84"/>
      <c r="C102" s="85"/>
      <c r="D102" s="288"/>
      <c r="E102" s="288"/>
      <c r="F102" s="84"/>
      <c r="G102" s="84"/>
      <c r="H102" s="84"/>
      <c r="I102" s="84"/>
      <c r="J102" s="83"/>
    </row>
    <row r="103" spans="1:10" x14ac:dyDescent="0.35">
      <c r="A103" s="80"/>
      <c r="B103" s="79"/>
      <c r="C103" s="84" t="s">
        <v>156</v>
      </c>
      <c r="D103" s="289"/>
      <c r="E103" s="290"/>
      <c r="F103" s="287" t="s">
        <v>157</v>
      </c>
      <c r="G103" s="288"/>
      <c r="H103" s="289"/>
      <c r="I103" s="290"/>
      <c r="J103" s="83"/>
    </row>
    <row r="104" spans="1:10" x14ac:dyDescent="0.35">
      <c r="A104" s="80"/>
      <c r="B104" s="79"/>
      <c r="C104" s="79"/>
      <c r="D104" s="86"/>
      <c r="E104" s="86"/>
      <c r="F104" s="82"/>
      <c r="G104" s="82"/>
      <c r="H104" s="86"/>
      <c r="I104" s="86"/>
      <c r="J104" s="83"/>
    </row>
    <row r="105" spans="1:10" x14ac:dyDescent="0.35">
      <c r="A105" s="80"/>
      <c r="B105" s="79"/>
      <c r="C105" s="291" t="s">
        <v>158</v>
      </c>
      <c r="D105" s="291"/>
      <c r="E105" s="291"/>
      <c r="F105" s="291"/>
      <c r="G105" s="291"/>
      <c r="H105" s="86"/>
      <c r="I105" s="86"/>
      <c r="J105" s="83"/>
    </row>
    <row r="106" spans="1:10" x14ac:dyDescent="0.35">
      <c r="A106" s="80"/>
      <c r="B106" s="79"/>
      <c r="C106" s="291"/>
      <c r="D106" s="291"/>
      <c r="E106" s="291"/>
      <c r="F106" s="291"/>
      <c r="G106" s="291"/>
      <c r="H106" s="292"/>
      <c r="I106" s="293"/>
      <c r="J106" s="83"/>
    </row>
    <row r="107" spans="1:10" x14ac:dyDescent="0.35">
      <c r="A107" s="80"/>
      <c r="B107" s="79"/>
      <c r="C107" s="79"/>
      <c r="D107" s="86"/>
      <c r="E107" s="86"/>
      <c r="F107" s="82"/>
      <c r="G107" s="82"/>
      <c r="H107" s="86"/>
      <c r="I107" s="86"/>
      <c r="J107" s="83"/>
    </row>
    <row r="108" spans="1:10" x14ac:dyDescent="0.35">
      <c r="A108" s="80"/>
      <c r="B108" s="79"/>
      <c r="C108" s="288" t="s">
        <v>159</v>
      </c>
      <c r="D108" s="288"/>
      <c r="E108" s="288"/>
      <c r="F108" s="288"/>
      <c r="G108" s="295"/>
      <c r="H108" s="292"/>
      <c r="I108" s="293"/>
      <c r="J108" s="83"/>
    </row>
    <row r="109" spans="1:10" x14ac:dyDescent="0.35">
      <c r="A109" s="80"/>
      <c r="B109" s="79"/>
      <c r="C109" s="79"/>
      <c r="D109" s="86"/>
      <c r="E109" s="86"/>
      <c r="F109" s="82"/>
      <c r="G109" s="82"/>
      <c r="H109" s="86"/>
      <c r="I109" s="86"/>
      <c r="J109" s="83"/>
    </row>
    <row r="110" spans="1:10" x14ac:dyDescent="0.35">
      <c r="A110" s="80"/>
      <c r="B110" s="79"/>
      <c r="C110" s="288" t="s">
        <v>160</v>
      </c>
      <c r="D110" s="288"/>
      <c r="E110" s="288"/>
      <c r="F110" s="288"/>
      <c r="G110" s="288"/>
      <c r="H110" s="292"/>
      <c r="I110" s="293"/>
      <c r="J110" s="83"/>
    </row>
    <row r="111" spans="1:10" x14ac:dyDescent="0.35">
      <c r="A111" s="80"/>
      <c r="B111" s="79"/>
      <c r="C111" s="79"/>
      <c r="D111" s="86"/>
      <c r="E111" s="86"/>
      <c r="F111" s="82"/>
      <c r="G111" s="82"/>
      <c r="H111" s="86"/>
      <c r="I111" s="86"/>
      <c r="J111" s="83"/>
    </row>
    <row r="112" spans="1:10" x14ac:dyDescent="0.35">
      <c r="A112" s="80"/>
      <c r="B112" s="79"/>
      <c r="C112" s="288" t="s">
        <v>161</v>
      </c>
      <c r="D112" s="288"/>
      <c r="E112" s="288"/>
      <c r="F112" s="288"/>
      <c r="G112" s="288"/>
      <c r="H112" s="292"/>
      <c r="I112" s="293"/>
      <c r="J112" s="83"/>
    </row>
    <row r="113" spans="1:10" x14ac:dyDescent="0.35">
      <c r="A113" s="80"/>
      <c r="B113" s="79"/>
      <c r="C113" s="79"/>
      <c r="D113" s="86"/>
      <c r="E113" s="86"/>
      <c r="F113" s="82"/>
      <c r="G113" s="82"/>
      <c r="H113" s="86"/>
      <c r="I113" s="86"/>
      <c r="J113" s="83"/>
    </row>
    <row r="114" spans="1:10" x14ac:dyDescent="0.35">
      <c r="A114" s="80"/>
      <c r="B114" s="79" t="s">
        <v>162</v>
      </c>
      <c r="C114" s="79"/>
      <c r="D114" s="86"/>
      <c r="E114" s="86"/>
      <c r="F114" s="82"/>
      <c r="G114" s="82"/>
      <c r="H114" s="292"/>
      <c r="I114" s="293"/>
      <c r="J114" s="83"/>
    </row>
    <row r="115" spans="1:10" ht="15" customHeight="1" x14ac:dyDescent="0.35">
      <c r="A115" s="80"/>
      <c r="B115" s="79"/>
      <c r="C115" s="79"/>
      <c r="D115" s="81"/>
      <c r="E115" s="81"/>
      <c r="F115" s="82"/>
      <c r="G115" s="82"/>
      <c r="H115" s="86"/>
      <c r="I115" s="86"/>
      <c r="J115" s="83"/>
    </row>
    <row r="116" spans="1:10" ht="42" customHeight="1" x14ac:dyDescent="0.35">
      <c r="A116" s="80"/>
      <c r="B116" s="294" t="s">
        <v>164</v>
      </c>
      <c r="C116" s="294"/>
      <c r="D116" s="294"/>
      <c r="E116" s="294"/>
      <c r="F116" s="294"/>
      <c r="G116" s="294"/>
      <c r="H116" s="294"/>
      <c r="I116" s="294"/>
      <c r="J116" s="83"/>
    </row>
    <row r="117" spans="1:10" x14ac:dyDescent="0.35">
      <c r="A117" s="80"/>
      <c r="B117" s="84"/>
      <c r="C117" s="85"/>
      <c r="D117" s="288"/>
      <c r="E117" s="288"/>
      <c r="F117" s="84"/>
      <c r="G117" s="84"/>
      <c r="H117" s="84"/>
      <c r="I117" s="84"/>
      <c r="J117" s="83"/>
    </row>
    <row r="118" spans="1:10" x14ac:dyDescent="0.35">
      <c r="A118" s="80"/>
      <c r="B118" s="79"/>
      <c r="C118" s="84" t="s">
        <v>156</v>
      </c>
      <c r="D118" s="289"/>
      <c r="E118" s="290"/>
      <c r="F118" s="287" t="s">
        <v>157</v>
      </c>
      <c r="G118" s="288"/>
      <c r="H118" s="289"/>
      <c r="I118" s="290"/>
      <c r="J118" s="83"/>
    </row>
    <row r="119" spans="1:10" x14ac:dyDescent="0.35">
      <c r="A119" s="80"/>
      <c r="B119" s="79"/>
      <c r="C119" s="79"/>
      <c r="D119" s="86"/>
      <c r="E119" s="86"/>
      <c r="F119" s="82"/>
      <c r="G119" s="82"/>
      <c r="H119" s="86"/>
      <c r="I119" s="86"/>
      <c r="J119" s="83"/>
    </row>
    <row r="120" spans="1:10" x14ac:dyDescent="0.35">
      <c r="A120" s="80"/>
      <c r="B120" s="79"/>
      <c r="C120" s="291" t="s">
        <v>158</v>
      </c>
      <c r="D120" s="291"/>
      <c r="E120" s="291"/>
      <c r="F120" s="291"/>
      <c r="G120" s="291"/>
      <c r="H120" s="86"/>
      <c r="I120" s="86"/>
      <c r="J120" s="83"/>
    </row>
    <row r="121" spans="1:10" x14ac:dyDescent="0.35">
      <c r="A121" s="80"/>
      <c r="B121" s="79"/>
      <c r="C121" s="291"/>
      <c r="D121" s="291"/>
      <c r="E121" s="291"/>
      <c r="F121" s="291"/>
      <c r="G121" s="291"/>
      <c r="H121" s="292"/>
      <c r="I121" s="293"/>
      <c r="J121" s="83"/>
    </row>
    <row r="122" spans="1:10" x14ac:dyDescent="0.35">
      <c r="A122" s="80"/>
      <c r="B122" s="79"/>
      <c r="C122" s="79"/>
      <c r="D122" s="86"/>
      <c r="E122" s="86"/>
      <c r="F122" s="82"/>
      <c r="G122" s="82"/>
      <c r="H122" s="86"/>
      <c r="I122" s="86"/>
      <c r="J122" s="83"/>
    </row>
    <row r="123" spans="1:10" x14ac:dyDescent="0.35">
      <c r="A123" s="80"/>
      <c r="B123" s="79"/>
      <c r="C123" s="288" t="s">
        <v>159</v>
      </c>
      <c r="D123" s="288"/>
      <c r="E123" s="288"/>
      <c r="F123" s="288"/>
      <c r="G123" s="295"/>
      <c r="H123" s="292"/>
      <c r="I123" s="293"/>
      <c r="J123" s="83"/>
    </row>
    <row r="124" spans="1:10" x14ac:dyDescent="0.35">
      <c r="A124" s="80"/>
      <c r="B124" s="79"/>
      <c r="C124" s="79"/>
      <c r="D124" s="86"/>
      <c r="E124" s="86"/>
      <c r="F124" s="82"/>
      <c r="G124" s="82"/>
      <c r="H124" s="86"/>
      <c r="I124" s="86"/>
      <c r="J124" s="83"/>
    </row>
    <row r="125" spans="1:10" x14ac:dyDescent="0.35">
      <c r="A125" s="80"/>
      <c r="B125" s="79"/>
      <c r="C125" s="288" t="s">
        <v>160</v>
      </c>
      <c r="D125" s="288"/>
      <c r="E125" s="288"/>
      <c r="F125" s="288"/>
      <c r="G125" s="288"/>
      <c r="H125" s="292"/>
      <c r="I125" s="293"/>
      <c r="J125" s="83"/>
    </row>
    <row r="126" spans="1:10" x14ac:dyDescent="0.35">
      <c r="A126" s="80"/>
      <c r="B126" s="79"/>
      <c r="C126" s="79"/>
      <c r="D126" s="86"/>
      <c r="E126" s="86"/>
      <c r="F126" s="82"/>
      <c r="G126" s="82"/>
      <c r="H126" s="86"/>
      <c r="I126" s="86"/>
      <c r="J126" s="83"/>
    </row>
    <row r="127" spans="1:10" x14ac:dyDescent="0.35">
      <c r="A127" s="80"/>
      <c r="B127" s="79"/>
      <c r="C127" s="288" t="s">
        <v>161</v>
      </c>
      <c r="D127" s="288"/>
      <c r="E127" s="288"/>
      <c r="F127" s="288"/>
      <c r="G127" s="288"/>
      <c r="H127" s="292"/>
      <c r="I127" s="293"/>
      <c r="J127" s="83"/>
    </row>
    <row r="128" spans="1:10" x14ac:dyDescent="0.35">
      <c r="A128" s="44"/>
      <c r="B128" s="42"/>
      <c r="C128" s="42"/>
      <c r="D128" s="42"/>
      <c r="E128" s="42"/>
      <c r="F128" s="42"/>
      <c r="G128" s="42"/>
      <c r="H128" s="42"/>
      <c r="I128" s="79"/>
      <c r="J128" s="43"/>
    </row>
    <row r="129" spans="1:10" ht="15" customHeight="1" x14ac:dyDescent="0.35">
      <c r="A129" s="54" t="s">
        <v>93</v>
      </c>
      <c r="B129" s="42"/>
      <c r="C129" s="42"/>
      <c r="D129" s="42"/>
      <c r="E129" s="42"/>
      <c r="F129" s="42"/>
      <c r="G129" s="42"/>
      <c r="H129" s="42"/>
      <c r="I129" s="42"/>
      <c r="J129" s="43"/>
    </row>
    <row r="130" spans="1:10" ht="18.75" customHeight="1" x14ac:dyDescent="0.35">
      <c r="A130" s="44"/>
      <c r="B130" s="49" t="s">
        <v>94</v>
      </c>
      <c r="C130" s="57"/>
      <c r="D130" s="57"/>
      <c r="E130" s="57"/>
      <c r="F130" s="57"/>
      <c r="G130" s="57"/>
      <c r="H130" s="57"/>
      <c r="I130" s="57"/>
      <c r="J130" s="43"/>
    </row>
    <row r="131" spans="1:10" x14ac:dyDescent="0.35">
      <c r="A131" s="44"/>
      <c r="B131" s="58" t="s">
        <v>95</v>
      </c>
      <c r="C131" s="57"/>
      <c r="D131" s="57"/>
      <c r="E131" s="57"/>
      <c r="F131" s="57"/>
      <c r="G131" s="57"/>
      <c r="H131" s="57"/>
      <c r="I131" s="57"/>
      <c r="J131" s="43"/>
    </row>
    <row r="132" spans="1:10" x14ac:dyDescent="0.35">
      <c r="A132" s="44"/>
      <c r="B132" s="49"/>
      <c r="C132" s="57"/>
      <c r="D132" s="57"/>
      <c r="E132" s="57"/>
      <c r="F132" s="57"/>
      <c r="G132" s="57"/>
      <c r="H132" s="57"/>
      <c r="I132" s="57"/>
      <c r="J132" s="43"/>
    </row>
    <row r="133" spans="1:10" x14ac:dyDescent="0.35">
      <c r="A133" s="44"/>
      <c r="B133" s="49"/>
      <c r="C133" s="57"/>
      <c r="D133" s="57"/>
      <c r="E133" s="57"/>
      <c r="F133" s="57"/>
      <c r="G133" s="57"/>
      <c r="H133" s="57"/>
      <c r="I133" s="57"/>
      <c r="J133" s="43"/>
    </row>
    <row r="134" spans="1:10" x14ac:dyDescent="0.35">
      <c r="A134" s="44"/>
      <c r="B134" s="49"/>
      <c r="C134" s="57"/>
      <c r="D134" s="57"/>
      <c r="E134" s="57"/>
      <c r="F134" s="57"/>
      <c r="G134" s="57"/>
      <c r="H134" s="57"/>
      <c r="I134" s="57"/>
      <c r="J134" s="43"/>
    </row>
    <row r="135" spans="1:10" x14ac:dyDescent="0.35">
      <c r="A135" s="44"/>
      <c r="B135" s="49"/>
      <c r="C135" s="57"/>
      <c r="D135" s="57"/>
      <c r="E135" s="57"/>
      <c r="F135" s="57"/>
      <c r="G135" s="57"/>
      <c r="H135" s="57"/>
      <c r="I135" s="57"/>
      <c r="J135" s="43"/>
    </row>
    <row r="136" spans="1:10" x14ac:dyDescent="0.35">
      <c r="A136" s="44"/>
      <c r="B136" s="49"/>
      <c r="C136" s="57"/>
      <c r="D136" s="57"/>
      <c r="E136" s="57"/>
      <c r="F136" s="57"/>
      <c r="G136" s="57"/>
      <c r="H136" s="57"/>
      <c r="I136" s="57"/>
      <c r="J136" s="43"/>
    </row>
    <row r="137" spans="1:10" ht="15" customHeight="1" x14ac:dyDescent="0.35">
      <c r="A137" s="44"/>
      <c r="B137" s="320" t="s">
        <v>96</v>
      </c>
      <c r="C137" s="320"/>
      <c r="D137" s="320"/>
      <c r="E137" s="320"/>
      <c r="F137" s="320"/>
      <c r="G137" s="320"/>
      <c r="H137" s="320"/>
      <c r="I137" s="320"/>
      <c r="J137" s="43"/>
    </row>
    <row r="138" spans="1:10" x14ac:dyDescent="0.35">
      <c r="A138" s="44"/>
      <c r="B138" s="320"/>
      <c r="C138" s="320"/>
      <c r="D138" s="320"/>
      <c r="E138" s="320"/>
      <c r="F138" s="320"/>
      <c r="G138" s="320"/>
      <c r="H138" s="320"/>
      <c r="I138" s="320"/>
      <c r="J138" s="43"/>
    </row>
    <row r="139" spans="1:10" x14ac:dyDescent="0.35">
      <c r="A139" s="42"/>
      <c r="B139" s="59"/>
      <c r="C139" s="59"/>
      <c r="D139" s="59"/>
      <c r="E139" s="59"/>
      <c r="F139" s="59"/>
      <c r="G139" s="59"/>
      <c r="H139" s="60" t="s">
        <v>97</v>
      </c>
      <c r="I139" s="60" t="s">
        <v>98</v>
      </c>
      <c r="J139" s="43"/>
    </row>
    <row r="140" spans="1:10" x14ac:dyDescent="0.35">
      <c r="A140" s="57"/>
      <c r="B140" s="42"/>
      <c r="C140" s="52" t="s">
        <v>99</v>
      </c>
      <c r="D140" s="42"/>
      <c r="E140" s="42"/>
      <c r="F140" s="42"/>
      <c r="G140" s="42"/>
      <c r="H140" s="42"/>
      <c r="I140" s="42"/>
      <c r="J140" s="43"/>
    </row>
    <row r="141" spans="1:10" x14ac:dyDescent="0.35">
      <c r="A141" s="57"/>
      <c r="B141" s="42"/>
      <c r="C141" s="52" t="s">
        <v>100</v>
      </c>
      <c r="D141" s="42"/>
      <c r="E141" s="42"/>
      <c r="F141" s="42"/>
      <c r="G141" s="42"/>
      <c r="H141" s="42"/>
      <c r="I141" s="42"/>
      <c r="J141" s="43"/>
    </row>
    <row r="142" spans="1:10" x14ac:dyDescent="0.35">
      <c r="A142" s="57"/>
      <c r="B142" s="42"/>
      <c r="C142" s="52" t="s">
        <v>101</v>
      </c>
      <c r="D142" s="42"/>
      <c r="E142" s="42"/>
      <c r="F142" s="42"/>
      <c r="G142" s="42"/>
      <c r="H142" s="42"/>
      <c r="I142" s="42"/>
      <c r="J142" s="43"/>
    </row>
    <row r="143" spans="1:10" x14ac:dyDescent="0.35">
      <c r="A143" s="57"/>
      <c r="B143" s="42"/>
      <c r="C143" s="52" t="s">
        <v>102</v>
      </c>
      <c r="D143" s="42"/>
      <c r="E143" s="42"/>
      <c r="F143" s="42"/>
      <c r="G143" s="42"/>
      <c r="H143" s="42"/>
      <c r="I143" s="42"/>
      <c r="J143" s="43"/>
    </row>
    <row r="144" spans="1:10" x14ac:dyDescent="0.35">
      <c r="A144" s="57"/>
      <c r="B144" s="42"/>
      <c r="C144" s="52" t="s">
        <v>103</v>
      </c>
      <c r="D144" s="42"/>
      <c r="E144" s="42"/>
      <c r="F144" s="42"/>
      <c r="G144" s="42"/>
      <c r="H144" s="42"/>
      <c r="I144" s="42"/>
      <c r="J144" s="43"/>
    </row>
    <row r="145" spans="1:10" x14ac:dyDescent="0.35">
      <c r="A145" s="57"/>
      <c r="B145" s="42"/>
      <c r="C145" s="52" t="s">
        <v>104</v>
      </c>
      <c r="D145" s="42"/>
      <c r="E145" s="42"/>
      <c r="F145" s="42"/>
      <c r="G145" s="42"/>
      <c r="H145" s="42"/>
      <c r="I145" s="42"/>
      <c r="J145" s="43"/>
    </row>
    <row r="146" spans="1:10" x14ac:dyDescent="0.35">
      <c r="A146" s="57"/>
      <c r="B146" s="42"/>
      <c r="C146" s="52" t="s">
        <v>105</v>
      </c>
      <c r="D146" s="42"/>
      <c r="E146" s="42"/>
      <c r="F146" s="42"/>
      <c r="G146" s="42"/>
      <c r="H146" s="42"/>
      <c r="I146" s="42"/>
      <c r="J146" s="43"/>
    </row>
    <row r="147" spans="1:10" ht="30" customHeight="1" x14ac:dyDescent="0.35">
      <c r="A147" s="57"/>
      <c r="B147" s="42"/>
      <c r="C147" s="52"/>
      <c r="D147" s="61" t="s">
        <v>106</v>
      </c>
      <c r="E147" s="338"/>
      <c r="F147" s="339"/>
      <c r="G147" s="339"/>
      <c r="H147" s="339"/>
      <c r="I147" s="340"/>
      <c r="J147" s="43"/>
    </row>
    <row r="148" spans="1:10" x14ac:dyDescent="0.35">
      <c r="A148" s="57"/>
      <c r="B148" s="42"/>
      <c r="C148" s="52"/>
      <c r="D148" s="52"/>
      <c r="E148" s="52"/>
      <c r="F148" s="52"/>
      <c r="G148" s="52"/>
      <c r="H148" s="52"/>
      <c r="I148" s="52"/>
      <c r="J148" s="43"/>
    </row>
    <row r="149" spans="1:10" ht="30.75" customHeight="1" x14ac:dyDescent="0.35">
      <c r="A149" s="57"/>
      <c r="B149" s="42"/>
      <c r="C149" s="52"/>
      <c r="D149" s="61" t="s">
        <v>107</v>
      </c>
      <c r="E149" s="338"/>
      <c r="F149" s="339"/>
      <c r="G149" s="339"/>
      <c r="H149" s="339"/>
      <c r="I149" s="340"/>
      <c r="J149" s="43"/>
    </row>
    <row r="150" spans="1:10" x14ac:dyDescent="0.35">
      <c r="A150" s="57"/>
      <c r="B150" s="42"/>
      <c r="C150" s="42"/>
      <c r="D150" s="42"/>
      <c r="E150" s="42"/>
      <c r="F150" s="42"/>
      <c r="G150" s="42"/>
      <c r="H150" s="42"/>
      <c r="I150" s="42"/>
      <c r="J150" s="43"/>
    </row>
    <row r="151" spans="1:10" x14ac:dyDescent="0.35">
      <c r="A151" s="57"/>
      <c r="B151" s="42" t="s">
        <v>108</v>
      </c>
      <c r="C151" s="42"/>
      <c r="D151" s="42"/>
      <c r="E151" s="42"/>
      <c r="F151" s="42"/>
      <c r="G151" s="42"/>
      <c r="H151" s="42"/>
      <c r="I151" s="42"/>
      <c r="J151" s="43"/>
    </row>
    <row r="152" spans="1:10" x14ac:dyDescent="0.35">
      <c r="A152" s="57"/>
      <c r="B152" s="346" t="s">
        <v>112</v>
      </c>
      <c r="C152" s="346"/>
      <c r="D152" s="346"/>
      <c r="E152" s="346"/>
      <c r="F152" s="346"/>
      <c r="G152" s="346"/>
      <c r="H152" s="346"/>
      <c r="I152" s="346"/>
      <c r="J152" s="43"/>
    </row>
    <row r="153" spans="1:10" x14ac:dyDescent="0.35">
      <c r="A153" s="57"/>
      <c r="B153" s="346"/>
      <c r="C153" s="346"/>
      <c r="D153" s="346"/>
      <c r="E153" s="346"/>
      <c r="F153" s="346"/>
      <c r="G153" s="346"/>
      <c r="H153" s="346"/>
      <c r="I153" s="346"/>
      <c r="J153" s="43"/>
    </row>
    <row r="154" spans="1:10" x14ac:dyDescent="0.35">
      <c r="A154" s="57"/>
      <c r="B154" s="42"/>
      <c r="C154" s="42"/>
      <c r="D154" s="42"/>
      <c r="E154" s="42"/>
      <c r="F154" s="42"/>
      <c r="G154" s="62" t="s">
        <v>109</v>
      </c>
      <c r="H154" s="341"/>
      <c r="I154" s="342"/>
      <c r="J154" s="43"/>
    </row>
    <row r="155" spans="1:10" x14ac:dyDescent="0.35">
      <c r="A155" s="57"/>
      <c r="B155" s="42"/>
      <c r="C155" s="42"/>
      <c r="D155" s="42"/>
      <c r="E155" s="42"/>
      <c r="F155" s="42"/>
      <c r="G155" s="62" t="s">
        <v>110</v>
      </c>
      <c r="H155" s="297"/>
      <c r="I155" s="298"/>
      <c r="J155" s="43"/>
    </row>
    <row r="156" spans="1:10" x14ac:dyDescent="0.35">
      <c r="A156" s="57"/>
      <c r="B156" s="42"/>
      <c r="C156" s="42"/>
      <c r="D156" s="42"/>
      <c r="E156" s="42"/>
      <c r="F156" s="42"/>
      <c r="G156" s="62" t="s">
        <v>110</v>
      </c>
      <c r="H156" s="297"/>
      <c r="I156" s="298"/>
      <c r="J156" s="43"/>
    </row>
    <row r="157" spans="1:10" x14ac:dyDescent="0.35">
      <c r="A157" s="57"/>
      <c r="B157" s="42"/>
      <c r="C157" s="42"/>
      <c r="D157" s="42"/>
      <c r="E157" s="42"/>
      <c r="F157" s="42"/>
      <c r="G157" s="62" t="s">
        <v>110</v>
      </c>
      <c r="H157" s="297"/>
      <c r="I157" s="298"/>
      <c r="J157" s="43"/>
    </row>
    <row r="158" spans="1:10" x14ac:dyDescent="0.35">
      <c r="A158" s="57"/>
      <c r="B158" s="42"/>
      <c r="C158" s="42"/>
      <c r="D158" s="42"/>
      <c r="E158" s="42"/>
      <c r="F158" s="42"/>
      <c r="G158" s="62" t="s">
        <v>110</v>
      </c>
      <c r="H158" s="297"/>
      <c r="I158" s="298"/>
      <c r="J158" s="43"/>
    </row>
    <row r="159" spans="1:10" x14ac:dyDescent="0.35">
      <c r="A159" s="57"/>
      <c r="B159" s="42"/>
      <c r="C159" s="42"/>
      <c r="D159" s="42"/>
      <c r="E159" s="42"/>
      <c r="F159" s="42"/>
      <c r="G159" s="62" t="s">
        <v>109</v>
      </c>
      <c r="H159" s="297"/>
      <c r="I159" s="298"/>
      <c r="J159" s="43"/>
    </row>
    <row r="160" spans="1:10" x14ac:dyDescent="0.35">
      <c r="A160" s="57"/>
      <c r="B160" s="42"/>
      <c r="C160" s="42"/>
      <c r="D160" s="42"/>
      <c r="E160" s="42"/>
      <c r="F160" s="42"/>
      <c r="G160" s="62" t="s">
        <v>109</v>
      </c>
      <c r="H160" s="297"/>
      <c r="I160" s="298"/>
      <c r="J160" s="43"/>
    </row>
    <row r="161" spans="1:10" x14ac:dyDescent="0.35">
      <c r="A161" s="57"/>
      <c r="B161" s="42"/>
      <c r="C161" s="42"/>
      <c r="D161" s="42"/>
      <c r="E161" s="42"/>
      <c r="F161" s="42"/>
      <c r="G161" s="62" t="s">
        <v>110</v>
      </c>
      <c r="H161" s="297"/>
      <c r="I161" s="298"/>
      <c r="J161" s="43"/>
    </row>
    <row r="162" spans="1:10" x14ac:dyDescent="0.35">
      <c r="A162" s="57"/>
      <c r="B162" s="42"/>
      <c r="C162" s="42"/>
      <c r="D162" s="42"/>
      <c r="E162" s="42"/>
      <c r="F162" s="42"/>
      <c r="G162" s="62" t="s">
        <v>110</v>
      </c>
      <c r="H162" s="297"/>
      <c r="I162" s="298"/>
      <c r="J162" s="43"/>
    </row>
    <row r="163" spans="1:10" x14ac:dyDescent="0.35">
      <c r="A163" s="57"/>
      <c r="B163" s="42"/>
      <c r="C163" s="42"/>
      <c r="D163" s="42"/>
      <c r="E163" s="42"/>
      <c r="F163" s="42"/>
      <c r="G163" s="62" t="s">
        <v>110</v>
      </c>
      <c r="H163" s="297"/>
      <c r="I163" s="298"/>
      <c r="J163" s="43"/>
    </row>
    <row r="164" spans="1:10" x14ac:dyDescent="0.35">
      <c r="A164" s="57"/>
      <c r="B164" s="42"/>
      <c r="C164" s="42"/>
      <c r="D164" s="42"/>
      <c r="E164" s="42"/>
      <c r="F164" s="42"/>
      <c r="G164" s="62" t="s">
        <v>110</v>
      </c>
      <c r="H164" s="297"/>
      <c r="I164" s="298"/>
      <c r="J164" s="43"/>
    </row>
    <row r="165" spans="1:10" x14ac:dyDescent="0.35">
      <c r="A165" s="63"/>
      <c r="B165" s="64"/>
      <c r="C165" s="64"/>
      <c r="D165" s="64"/>
      <c r="E165" s="64"/>
      <c r="F165" s="64"/>
      <c r="G165" s="64"/>
      <c r="H165" s="64"/>
      <c r="I165" s="64"/>
      <c r="J165" s="65"/>
    </row>
  </sheetData>
  <sheetProtection selectLockedCells="1"/>
  <mergeCells count="104">
    <mergeCell ref="B60:I60"/>
    <mergeCell ref="C62:I62"/>
    <mergeCell ref="C63:F63"/>
    <mergeCell ref="G63:I63"/>
    <mergeCell ref="C64:F64"/>
    <mergeCell ref="G64:I64"/>
    <mergeCell ref="C73:I79"/>
    <mergeCell ref="B84:I84"/>
    <mergeCell ref="B85:I85"/>
    <mergeCell ref="B81:I81"/>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B56:I57"/>
    <mergeCell ref="A59:D59"/>
    <mergeCell ref="H19:I19"/>
    <mergeCell ref="B23:I23"/>
    <mergeCell ref="G43:I43"/>
    <mergeCell ref="B46:I47"/>
    <mergeCell ref="B49:I50"/>
    <mergeCell ref="B51:I52"/>
    <mergeCell ref="B54:I54"/>
    <mergeCell ref="B55:I55"/>
    <mergeCell ref="B19:F20"/>
    <mergeCell ref="B21:F22"/>
    <mergeCell ref="H21:I21"/>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formula1>0</formula1>
      <formula2>100000000000000000</formula2>
    </dataValidation>
    <dataValidation allowBlank="1" showInputMessage="1" showErrorMessage="1" errorTitle="Invalid Data" error="Please enter a number." sqref="G43"/>
    <dataValidation type="list" allowBlank="1" showInputMessage="1" showErrorMessage="1" errorTitle="Data Error" error="The only values allowed in this question are those selected from the dropdown list. Please update your entry and try again." sqref="H114:I114">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412750</xdr:colOff>
                    <xdr:row>23</xdr:row>
                    <xdr:rowOff>139700</xdr:rowOff>
                  </from>
                  <to>
                    <xdr:col>4</xdr:col>
                    <xdr:colOff>304800</xdr:colOff>
                    <xdr:row>24</xdr:row>
                    <xdr:rowOff>158750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412750</xdr:colOff>
                    <xdr:row>24</xdr:row>
                    <xdr:rowOff>139700</xdr:rowOff>
                  </from>
                  <to>
                    <xdr:col>4</xdr:col>
                    <xdr:colOff>101600</xdr:colOff>
                    <xdr:row>25</xdr:row>
                    <xdr:rowOff>158750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412750</xdr:colOff>
                    <xdr:row>25</xdr:row>
                    <xdr:rowOff>139700</xdr:rowOff>
                  </from>
                  <to>
                    <xdr:col>4</xdr:col>
                    <xdr:colOff>101600</xdr:colOff>
                    <xdr:row>26</xdr:row>
                    <xdr:rowOff>158750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412750</xdr:colOff>
                    <xdr:row>26</xdr:row>
                    <xdr:rowOff>139700</xdr:rowOff>
                  </from>
                  <to>
                    <xdr:col>4</xdr:col>
                    <xdr:colOff>101600</xdr:colOff>
                    <xdr:row>27</xdr:row>
                    <xdr:rowOff>158750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412750</xdr:colOff>
                    <xdr:row>27</xdr:row>
                    <xdr:rowOff>139700</xdr:rowOff>
                  </from>
                  <to>
                    <xdr:col>4</xdr:col>
                    <xdr:colOff>101600</xdr:colOff>
                    <xdr:row>28</xdr:row>
                    <xdr:rowOff>158750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412750</xdr:colOff>
                    <xdr:row>28</xdr:row>
                    <xdr:rowOff>139700</xdr:rowOff>
                  </from>
                  <to>
                    <xdr:col>4</xdr:col>
                    <xdr:colOff>101600</xdr:colOff>
                    <xdr:row>29</xdr:row>
                    <xdr:rowOff>158750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412750</xdr:colOff>
                    <xdr:row>29</xdr:row>
                    <xdr:rowOff>139700</xdr:rowOff>
                  </from>
                  <to>
                    <xdr:col>4</xdr:col>
                    <xdr:colOff>463550</xdr:colOff>
                    <xdr:row>30</xdr:row>
                    <xdr:rowOff>177800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412750</xdr:colOff>
                    <xdr:row>30</xdr:row>
                    <xdr:rowOff>139700</xdr:rowOff>
                  </from>
                  <to>
                    <xdr:col>4</xdr:col>
                    <xdr:colOff>101600</xdr:colOff>
                    <xdr:row>31</xdr:row>
                    <xdr:rowOff>158750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292100</xdr:colOff>
                    <xdr:row>23</xdr:row>
                    <xdr:rowOff>139700</xdr:rowOff>
                  </from>
                  <to>
                    <xdr:col>7</xdr:col>
                    <xdr:colOff>31750</xdr:colOff>
                    <xdr:row>24</xdr:row>
                    <xdr:rowOff>158750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292100</xdr:colOff>
                    <xdr:row>24</xdr:row>
                    <xdr:rowOff>139700</xdr:rowOff>
                  </from>
                  <to>
                    <xdr:col>7</xdr:col>
                    <xdr:colOff>31750</xdr:colOff>
                    <xdr:row>25</xdr:row>
                    <xdr:rowOff>158750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292100</xdr:colOff>
                    <xdr:row>25</xdr:row>
                    <xdr:rowOff>139700</xdr:rowOff>
                  </from>
                  <to>
                    <xdr:col>8</xdr:col>
                    <xdr:colOff>406400</xdr:colOff>
                    <xdr:row>26</xdr:row>
                    <xdr:rowOff>158750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292100</xdr:colOff>
                    <xdr:row>26</xdr:row>
                    <xdr:rowOff>139700</xdr:rowOff>
                  </from>
                  <to>
                    <xdr:col>7</xdr:col>
                    <xdr:colOff>31750</xdr:colOff>
                    <xdr:row>27</xdr:row>
                    <xdr:rowOff>158750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292100</xdr:colOff>
                    <xdr:row>27</xdr:row>
                    <xdr:rowOff>139700</xdr:rowOff>
                  </from>
                  <to>
                    <xdr:col>7</xdr:col>
                    <xdr:colOff>31750</xdr:colOff>
                    <xdr:row>28</xdr:row>
                    <xdr:rowOff>158750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292100</xdr:colOff>
                    <xdr:row>28</xdr:row>
                    <xdr:rowOff>139700</xdr:rowOff>
                  </from>
                  <to>
                    <xdr:col>7</xdr:col>
                    <xdr:colOff>31750</xdr:colOff>
                    <xdr:row>29</xdr:row>
                    <xdr:rowOff>158750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292100</xdr:colOff>
                    <xdr:row>29</xdr:row>
                    <xdr:rowOff>139700</xdr:rowOff>
                  </from>
                  <to>
                    <xdr:col>7</xdr:col>
                    <xdr:colOff>450850</xdr:colOff>
                    <xdr:row>30</xdr:row>
                    <xdr:rowOff>158750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292100</xdr:colOff>
                    <xdr:row>30</xdr:row>
                    <xdr:rowOff>139700</xdr:rowOff>
                  </from>
                  <to>
                    <xdr:col>7</xdr:col>
                    <xdr:colOff>31750</xdr:colOff>
                    <xdr:row>31</xdr:row>
                    <xdr:rowOff>158750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298450</xdr:colOff>
                    <xdr:row>85</xdr:row>
                    <xdr:rowOff>0</xdr:rowOff>
                  </from>
                  <to>
                    <xdr:col>3</xdr:col>
                    <xdr:colOff>762000</xdr:colOff>
                    <xdr:row>86</xdr:row>
                    <xdr:rowOff>31750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298450</xdr:colOff>
                    <xdr:row>86</xdr:row>
                    <xdr:rowOff>25400</xdr:rowOff>
                  </from>
                  <to>
                    <xdr:col>4</xdr:col>
                    <xdr:colOff>406400</xdr:colOff>
                    <xdr:row>87</xdr:row>
                    <xdr:rowOff>44450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298450</xdr:colOff>
                    <xdr:row>87</xdr:row>
                    <xdr:rowOff>82550</xdr:rowOff>
                  </from>
                  <to>
                    <xdr:col>4</xdr:col>
                    <xdr:colOff>406400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298450</xdr:colOff>
                    <xdr:row>88</xdr:row>
                    <xdr:rowOff>152400</xdr:rowOff>
                  </from>
                  <to>
                    <xdr:col>4</xdr:col>
                    <xdr:colOff>406400</xdr:colOff>
                    <xdr:row>89</xdr:row>
                    <xdr:rowOff>184150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298450</xdr:colOff>
                    <xdr:row>90</xdr:row>
                    <xdr:rowOff>31750</xdr:rowOff>
                  </from>
                  <to>
                    <xdr:col>4</xdr:col>
                    <xdr:colOff>406400</xdr:colOff>
                    <xdr:row>91</xdr:row>
                    <xdr:rowOff>63500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654050</xdr:colOff>
                    <xdr:row>32</xdr:row>
                    <xdr:rowOff>177800</xdr:rowOff>
                  </from>
                  <to>
                    <xdr:col>8</xdr:col>
                    <xdr:colOff>387350</xdr:colOff>
                    <xdr:row>34</xdr:row>
                    <xdr:rowOff>6350</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596900</xdr:colOff>
                    <xdr:row>37</xdr:row>
                    <xdr:rowOff>177800</xdr:rowOff>
                  </from>
                  <to>
                    <xdr:col>5</xdr:col>
                    <xdr:colOff>342900</xdr:colOff>
                    <xdr:row>39</xdr:row>
                    <xdr:rowOff>6350</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596900</xdr:colOff>
                    <xdr:row>38</xdr:row>
                    <xdr:rowOff>177800</xdr:rowOff>
                  </from>
                  <to>
                    <xdr:col>5</xdr:col>
                    <xdr:colOff>342900</xdr:colOff>
                    <xdr:row>40</xdr:row>
                    <xdr:rowOff>6350</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596900</xdr:colOff>
                    <xdr:row>39</xdr:row>
                    <xdr:rowOff>177800</xdr:rowOff>
                  </from>
                  <to>
                    <xdr:col>5</xdr:col>
                    <xdr:colOff>342900</xdr:colOff>
                    <xdr:row>41</xdr:row>
                    <xdr:rowOff>6350</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596900</xdr:colOff>
                    <xdr:row>40</xdr:row>
                    <xdr:rowOff>177800</xdr:rowOff>
                  </from>
                  <to>
                    <xdr:col>5</xdr:col>
                    <xdr:colOff>342900</xdr:colOff>
                    <xdr:row>42</xdr:row>
                    <xdr:rowOff>6350</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596900</xdr:colOff>
                    <xdr:row>41</xdr:row>
                    <xdr:rowOff>177800</xdr:rowOff>
                  </from>
                  <to>
                    <xdr:col>5</xdr:col>
                    <xdr:colOff>342900</xdr:colOff>
                    <xdr:row>43</xdr:row>
                    <xdr:rowOff>6350</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25400</xdr:rowOff>
                  </from>
                  <to>
                    <xdr:col>7</xdr:col>
                    <xdr:colOff>107950</xdr:colOff>
                    <xdr:row>132</xdr:row>
                    <xdr:rowOff>44450</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222250</xdr:colOff>
                    <xdr:row>133</xdr:row>
                    <xdr:rowOff>69850</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374650</xdr:colOff>
                    <xdr:row>134</xdr:row>
                    <xdr:rowOff>107950</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374650</xdr:colOff>
                    <xdr:row>135</xdr:row>
                    <xdr:rowOff>146050</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292100</xdr:colOff>
                    <xdr:row>138</xdr:row>
                    <xdr:rowOff>177800</xdr:rowOff>
                  </from>
                  <to>
                    <xdr:col>7</xdr:col>
                    <xdr:colOff>596900</xdr:colOff>
                    <xdr:row>140</xdr:row>
                    <xdr:rowOff>6350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120650</xdr:colOff>
                    <xdr:row>138</xdr:row>
                    <xdr:rowOff>177800</xdr:rowOff>
                  </from>
                  <to>
                    <xdr:col>8</xdr:col>
                    <xdr:colOff>425450</xdr:colOff>
                    <xdr:row>140</xdr:row>
                    <xdr:rowOff>6350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292100</xdr:colOff>
                    <xdr:row>139</xdr:row>
                    <xdr:rowOff>184150</xdr:rowOff>
                  </from>
                  <to>
                    <xdr:col>7</xdr:col>
                    <xdr:colOff>596900</xdr:colOff>
                    <xdr:row>141</xdr:row>
                    <xdr:rowOff>25400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120650</xdr:colOff>
                    <xdr:row>139</xdr:row>
                    <xdr:rowOff>184150</xdr:rowOff>
                  </from>
                  <to>
                    <xdr:col>8</xdr:col>
                    <xdr:colOff>425450</xdr:colOff>
                    <xdr:row>141</xdr:row>
                    <xdr:rowOff>25400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292100</xdr:colOff>
                    <xdr:row>140</xdr:row>
                    <xdr:rowOff>177800</xdr:rowOff>
                  </from>
                  <to>
                    <xdr:col>7</xdr:col>
                    <xdr:colOff>596900</xdr:colOff>
                    <xdr:row>142</xdr:row>
                    <xdr:rowOff>6350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120650</xdr:colOff>
                    <xdr:row>140</xdr:row>
                    <xdr:rowOff>177800</xdr:rowOff>
                  </from>
                  <to>
                    <xdr:col>8</xdr:col>
                    <xdr:colOff>425450</xdr:colOff>
                    <xdr:row>142</xdr:row>
                    <xdr:rowOff>6350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292100</xdr:colOff>
                    <xdr:row>141</xdr:row>
                    <xdr:rowOff>177800</xdr:rowOff>
                  </from>
                  <to>
                    <xdr:col>7</xdr:col>
                    <xdr:colOff>596900</xdr:colOff>
                    <xdr:row>143</xdr:row>
                    <xdr:rowOff>6350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120650</xdr:colOff>
                    <xdr:row>141</xdr:row>
                    <xdr:rowOff>177800</xdr:rowOff>
                  </from>
                  <to>
                    <xdr:col>8</xdr:col>
                    <xdr:colOff>425450</xdr:colOff>
                    <xdr:row>143</xdr:row>
                    <xdr:rowOff>6350</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292100</xdr:colOff>
                    <xdr:row>142</xdr:row>
                    <xdr:rowOff>177800</xdr:rowOff>
                  </from>
                  <to>
                    <xdr:col>7</xdr:col>
                    <xdr:colOff>596900</xdr:colOff>
                    <xdr:row>144</xdr:row>
                    <xdr:rowOff>6350</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120650</xdr:colOff>
                    <xdr:row>142</xdr:row>
                    <xdr:rowOff>177800</xdr:rowOff>
                  </from>
                  <to>
                    <xdr:col>8</xdr:col>
                    <xdr:colOff>425450</xdr:colOff>
                    <xdr:row>144</xdr:row>
                    <xdr:rowOff>6350</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292100</xdr:colOff>
                    <xdr:row>143</xdr:row>
                    <xdr:rowOff>177800</xdr:rowOff>
                  </from>
                  <to>
                    <xdr:col>7</xdr:col>
                    <xdr:colOff>596900</xdr:colOff>
                    <xdr:row>145</xdr:row>
                    <xdr:rowOff>6350</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120650</xdr:colOff>
                    <xdr:row>143</xdr:row>
                    <xdr:rowOff>177800</xdr:rowOff>
                  </from>
                  <to>
                    <xdr:col>8</xdr:col>
                    <xdr:colOff>425450</xdr:colOff>
                    <xdr:row>145</xdr:row>
                    <xdr:rowOff>6350</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292100</xdr:colOff>
                    <xdr:row>153</xdr:row>
                    <xdr:rowOff>0</xdr:rowOff>
                  </from>
                  <to>
                    <xdr:col>3</xdr:col>
                    <xdr:colOff>114300</xdr:colOff>
                    <xdr:row>154</xdr:row>
                    <xdr:rowOff>25400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292100</xdr:colOff>
                    <xdr:row>153</xdr:row>
                    <xdr:rowOff>177800</xdr:rowOff>
                  </from>
                  <to>
                    <xdr:col>3</xdr:col>
                    <xdr:colOff>527050</xdr:colOff>
                    <xdr:row>155</xdr:row>
                    <xdr:rowOff>6350</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292100</xdr:colOff>
                    <xdr:row>154</xdr:row>
                    <xdr:rowOff>184150</xdr:rowOff>
                  </from>
                  <to>
                    <xdr:col>5</xdr:col>
                    <xdr:colOff>184150</xdr:colOff>
                    <xdr:row>156</xdr:row>
                    <xdr:rowOff>25400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292100</xdr:colOff>
                    <xdr:row>155</xdr:row>
                    <xdr:rowOff>184150</xdr:rowOff>
                  </from>
                  <to>
                    <xdr:col>5</xdr:col>
                    <xdr:colOff>184150</xdr:colOff>
                    <xdr:row>157</xdr:row>
                    <xdr:rowOff>25400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292100</xdr:colOff>
                    <xdr:row>156</xdr:row>
                    <xdr:rowOff>184150</xdr:rowOff>
                  </from>
                  <to>
                    <xdr:col>5</xdr:col>
                    <xdr:colOff>184150</xdr:colOff>
                    <xdr:row>158</xdr:row>
                    <xdr:rowOff>25400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292100</xdr:colOff>
                    <xdr:row>157</xdr:row>
                    <xdr:rowOff>177800</xdr:rowOff>
                  </from>
                  <to>
                    <xdr:col>5</xdr:col>
                    <xdr:colOff>184150</xdr:colOff>
                    <xdr:row>159</xdr:row>
                    <xdr:rowOff>6350</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292100</xdr:colOff>
                    <xdr:row>158</xdr:row>
                    <xdr:rowOff>177800</xdr:rowOff>
                  </from>
                  <to>
                    <xdr:col>5</xdr:col>
                    <xdr:colOff>184150</xdr:colOff>
                    <xdr:row>160</xdr:row>
                    <xdr:rowOff>6350</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292100</xdr:colOff>
                    <xdr:row>160</xdr:row>
                    <xdr:rowOff>0</xdr:rowOff>
                  </from>
                  <to>
                    <xdr:col>5</xdr:col>
                    <xdr:colOff>184150</xdr:colOff>
                    <xdr:row>161</xdr:row>
                    <xdr:rowOff>31750</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292100</xdr:colOff>
                    <xdr:row>160</xdr:row>
                    <xdr:rowOff>184150</xdr:rowOff>
                  </from>
                  <to>
                    <xdr:col>5</xdr:col>
                    <xdr:colOff>184150</xdr:colOff>
                    <xdr:row>162</xdr:row>
                    <xdr:rowOff>25400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292100</xdr:colOff>
                    <xdr:row>161</xdr:row>
                    <xdr:rowOff>177800</xdr:rowOff>
                  </from>
                  <to>
                    <xdr:col>5</xdr:col>
                    <xdr:colOff>184150</xdr:colOff>
                    <xdr:row>163</xdr:row>
                    <xdr:rowOff>6350</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292100</xdr:colOff>
                    <xdr:row>162</xdr:row>
                    <xdr:rowOff>184150</xdr:rowOff>
                  </from>
                  <to>
                    <xdr:col>5</xdr:col>
                    <xdr:colOff>184150</xdr:colOff>
                    <xdr:row>164</xdr:row>
                    <xdr:rowOff>25400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793750</xdr:colOff>
                    <xdr:row>32</xdr:row>
                    <xdr:rowOff>114300</xdr:rowOff>
                  </from>
                  <to>
                    <xdr:col>8</xdr:col>
                    <xdr:colOff>406400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444500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298450</xdr:colOff>
                    <xdr:row>35</xdr:row>
                    <xdr:rowOff>0</xdr:rowOff>
                  </from>
                  <to>
                    <xdr:col>5</xdr:col>
                    <xdr:colOff>76200</xdr:colOff>
                    <xdr:row>36</xdr:row>
                    <xdr:rowOff>31750</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139700</xdr:colOff>
                    <xdr:row>36</xdr:row>
                    <xdr:rowOff>31750</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184150</xdr:rowOff>
                  </from>
                  <to>
                    <xdr:col>7</xdr:col>
                    <xdr:colOff>603250</xdr:colOff>
                    <xdr:row>34</xdr:row>
                    <xdr:rowOff>6350</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603250</xdr:rowOff>
                  </from>
                  <to>
                    <xdr:col>8</xdr:col>
                    <xdr:colOff>273050</xdr:colOff>
                    <xdr:row>53</xdr:row>
                    <xdr:rowOff>946150</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450850</xdr:colOff>
                    <xdr:row>53</xdr:row>
                    <xdr:rowOff>654050</xdr:rowOff>
                  </from>
                  <to>
                    <xdr:col>8</xdr:col>
                    <xdr:colOff>184150</xdr:colOff>
                    <xdr:row>53</xdr:row>
                    <xdr:rowOff>869950</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641350</xdr:colOff>
                    <xdr:row>53</xdr:row>
                    <xdr:rowOff>641350</xdr:rowOff>
                  </from>
                  <to>
                    <xdr:col>7</xdr:col>
                    <xdr:colOff>298450</xdr:colOff>
                    <xdr:row>53</xdr:row>
                    <xdr:rowOff>869950</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527050</xdr:colOff>
                    <xdr:row>35</xdr:row>
                    <xdr:rowOff>0</xdr:rowOff>
                  </from>
                  <to>
                    <xdr:col>7</xdr:col>
                    <xdr:colOff>260350</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501650</xdr:colOff>
                    <xdr:row>35</xdr:row>
                    <xdr:rowOff>0</xdr:rowOff>
                  </from>
                  <to>
                    <xdr:col>8</xdr:col>
                    <xdr:colOff>330200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5" ht="69.75" customHeight="1" x14ac:dyDescent="0.7">
      <c r="A1" s="481" t="str">
        <f>'Budget Sheet Instructions'!A17</f>
        <v>Budget Detail - Year 1</v>
      </c>
      <c r="B1" s="482"/>
      <c r="C1" s="482"/>
      <c r="D1" s="482"/>
      <c r="E1" s="482"/>
      <c r="F1" s="482"/>
      <c r="G1" s="5"/>
      <c r="H1" s="483"/>
      <c r="I1" s="483"/>
      <c r="J1" s="483"/>
      <c r="K1" s="483"/>
      <c r="L1" s="484"/>
      <c r="M1" s="6"/>
      <c r="N1" s="6"/>
      <c r="O1" s="6"/>
    </row>
    <row r="2" spans="1:15" ht="15" customHeight="1" x14ac:dyDescent="0.35">
      <c r="A2" s="501" t="s">
        <v>300</v>
      </c>
      <c r="B2" s="502"/>
      <c r="C2" s="502"/>
      <c r="D2" s="502"/>
      <c r="E2" s="502"/>
      <c r="F2" s="502"/>
      <c r="G2" s="502"/>
      <c r="H2" s="502"/>
      <c r="I2" s="502"/>
      <c r="J2" s="503"/>
      <c r="K2" s="361"/>
      <c r="L2" s="362"/>
      <c r="M2" s="6"/>
      <c r="N2" s="6"/>
      <c r="O2" s="6"/>
    </row>
    <row r="3" spans="1:15" ht="15" customHeight="1" x14ac:dyDescent="0.35">
      <c r="A3" s="504" t="s">
        <v>299</v>
      </c>
      <c r="B3" s="505"/>
      <c r="C3" s="202"/>
      <c r="D3" s="202"/>
      <c r="E3" s="202"/>
      <c r="F3" s="202"/>
      <c r="G3" s="202"/>
      <c r="H3" s="202"/>
      <c r="I3" s="202"/>
      <c r="J3" s="203"/>
      <c r="K3" s="363"/>
      <c r="L3" s="364"/>
      <c r="M3" s="6"/>
      <c r="N3" s="6"/>
      <c r="O3" s="6"/>
    </row>
    <row r="4" spans="1:15" x14ac:dyDescent="0.35">
      <c r="A4" s="146" t="s">
        <v>27</v>
      </c>
      <c r="B4" s="147"/>
      <c r="C4" s="147"/>
      <c r="D4" s="147"/>
      <c r="E4" s="147"/>
      <c r="F4" s="147"/>
      <c r="G4" s="147"/>
      <c r="H4" s="147"/>
      <c r="I4" s="147"/>
      <c r="J4" s="147"/>
      <c r="K4" s="147"/>
      <c r="L4" s="114"/>
      <c r="M4" s="7"/>
      <c r="N4" s="6"/>
      <c r="O4" s="6"/>
    </row>
    <row r="5" spans="1:15" x14ac:dyDescent="0.35">
      <c r="A5" s="145" t="s">
        <v>42</v>
      </c>
      <c r="B5" s="144" t="s">
        <v>174</v>
      </c>
      <c r="C5" s="422" t="s">
        <v>2</v>
      </c>
      <c r="D5" s="410"/>
      <c r="E5" s="410"/>
      <c r="F5" s="410"/>
      <c r="G5" s="410"/>
      <c r="H5" s="410"/>
      <c r="I5" s="410"/>
      <c r="J5" s="410"/>
      <c r="K5" s="410"/>
      <c r="L5" s="411"/>
      <c r="M5" s="7"/>
      <c r="N5" s="6"/>
      <c r="O5" s="6"/>
    </row>
    <row r="6" spans="1:15" ht="28.5" customHeight="1" x14ac:dyDescent="0.35">
      <c r="A6" s="132" t="s">
        <v>173</v>
      </c>
      <c r="B6" s="132" t="s">
        <v>175</v>
      </c>
      <c r="C6" s="379" t="s">
        <v>48</v>
      </c>
      <c r="D6" s="380"/>
      <c r="E6" s="380"/>
      <c r="F6" s="380"/>
      <c r="G6" s="380"/>
      <c r="H6" s="380"/>
      <c r="I6" s="380"/>
      <c r="J6" s="380"/>
      <c r="K6" s="380"/>
      <c r="L6" s="400"/>
      <c r="M6" s="7"/>
      <c r="N6" s="6"/>
      <c r="O6" s="6"/>
    </row>
    <row r="7" spans="1:15" ht="15" customHeight="1" x14ac:dyDescent="0.35">
      <c r="A7" s="487"/>
      <c r="B7" s="487"/>
      <c r="C7" s="445" t="s">
        <v>18</v>
      </c>
      <c r="D7" s="446"/>
      <c r="E7" s="421" t="s">
        <v>46</v>
      </c>
      <c r="F7" s="401" t="s">
        <v>50</v>
      </c>
      <c r="G7" s="402"/>
      <c r="H7" s="401" t="s">
        <v>176</v>
      </c>
      <c r="I7" s="403"/>
      <c r="J7" s="371" t="s">
        <v>49</v>
      </c>
      <c r="K7" s="389" t="s">
        <v>47</v>
      </c>
      <c r="L7" s="371" t="s">
        <v>39</v>
      </c>
      <c r="M7" s="7"/>
      <c r="N7" s="6"/>
      <c r="O7" s="6"/>
    </row>
    <row r="8" spans="1:15" ht="21.75" customHeight="1" x14ac:dyDescent="0.35">
      <c r="A8" s="487"/>
      <c r="B8" s="487"/>
      <c r="C8" s="447"/>
      <c r="D8" s="448"/>
      <c r="E8" s="421"/>
      <c r="F8" s="404"/>
      <c r="G8" s="405"/>
      <c r="H8" s="404"/>
      <c r="I8" s="406"/>
      <c r="J8" s="371"/>
      <c r="K8" s="389"/>
      <c r="L8" s="371"/>
      <c r="M8" s="7"/>
      <c r="N8" s="6"/>
      <c r="O8" s="6"/>
    </row>
    <row r="9" spans="1:15" ht="30" hidden="1" customHeight="1" x14ac:dyDescent="0.35">
      <c r="A9" s="91"/>
      <c r="B9" s="91"/>
      <c r="C9" s="488"/>
      <c r="D9" s="489"/>
      <c r="E9" s="137"/>
      <c r="F9" s="485"/>
      <c r="G9" s="486"/>
      <c r="H9" s="490"/>
      <c r="I9" s="491"/>
      <c r="J9" s="20">
        <f>CEILING(C9*F9*H9,1)</f>
        <v>0</v>
      </c>
      <c r="K9" s="29"/>
      <c r="L9" s="20">
        <f>IF(J9-K9&lt;0,0,J9-K9)</f>
        <v>0</v>
      </c>
      <c r="M9" s="10"/>
      <c r="N9" s="6"/>
      <c r="O9" s="6"/>
    </row>
    <row r="10" spans="1:15" ht="30" customHeight="1" x14ac:dyDescent="0.35">
      <c r="A10" s="91"/>
      <c r="B10" s="91"/>
      <c r="C10" s="488"/>
      <c r="D10" s="489"/>
      <c r="E10" s="155"/>
      <c r="F10" s="485"/>
      <c r="G10" s="486"/>
      <c r="H10" s="490"/>
      <c r="I10" s="491"/>
      <c r="J10" s="154">
        <f>CEILING(C10*F10*H10,1)</f>
        <v>0</v>
      </c>
      <c r="K10" s="156"/>
      <c r="L10" s="154">
        <f>IF(J10-K10&lt;0,0,J10-K10)</f>
        <v>0</v>
      </c>
      <c r="M10" s="10"/>
      <c r="N10" s="6"/>
      <c r="O10" s="6"/>
    </row>
    <row r="11" spans="1:15" ht="30" hidden="1" customHeight="1" x14ac:dyDescent="0.35">
      <c r="A11" s="91"/>
      <c r="B11" s="91"/>
      <c r="C11" s="488"/>
      <c r="D11" s="489"/>
      <c r="E11" s="137"/>
      <c r="F11" s="485"/>
      <c r="G11" s="486"/>
      <c r="H11" s="490"/>
      <c r="I11" s="491"/>
      <c r="J11" s="90">
        <f>CEILING(C11*F11*H11,1)</f>
        <v>0</v>
      </c>
      <c r="K11" s="32"/>
      <c r="L11" s="20">
        <f>IF(J11-K11&lt;0,0,J11-K11)</f>
        <v>0</v>
      </c>
      <c r="M11" s="10"/>
      <c r="N11" s="6"/>
      <c r="O11" s="6"/>
    </row>
    <row r="12" spans="1:15" s="158" customFormat="1" ht="14.4" customHeight="1" x14ac:dyDescent="0.35">
      <c r="A12" s="407" t="s">
        <v>41</v>
      </c>
      <c r="B12" s="408"/>
      <c r="C12" s="408"/>
      <c r="D12" s="408"/>
      <c r="E12" s="408"/>
      <c r="F12" s="408"/>
      <c r="G12" s="408"/>
      <c r="H12" s="408"/>
      <c r="I12" s="409"/>
      <c r="J12" s="157">
        <f>SUM(J9:J11)</f>
        <v>0</v>
      </c>
      <c r="K12" s="157">
        <f>SUM(K9:K11)</f>
        <v>0</v>
      </c>
      <c r="L12" s="157">
        <f>SUM(L9:L11)</f>
        <v>0</v>
      </c>
    </row>
    <row r="13" spans="1:15" ht="22.5" customHeight="1" x14ac:dyDescent="0.35">
      <c r="A13" s="25" t="s">
        <v>17</v>
      </c>
      <c r="B13" s="135"/>
      <c r="C13" s="136"/>
      <c r="D13" s="136"/>
      <c r="E13" s="136"/>
      <c r="F13" s="136"/>
      <c r="G13" s="136"/>
      <c r="H13" s="136"/>
      <c r="I13" s="136"/>
      <c r="J13" s="23"/>
      <c r="K13" s="23"/>
      <c r="L13" s="24"/>
    </row>
    <row r="14" spans="1:15" ht="200.15" customHeight="1" x14ac:dyDescent="0.35">
      <c r="A14" s="352"/>
      <c r="B14" s="353"/>
      <c r="C14" s="353"/>
      <c r="D14" s="353"/>
      <c r="E14" s="353"/>
      <c r="F14" s="353"/>
      <c r="G14" s="353"/>
      <c r="H14" s="353"/>
      <c r="I14" s="353"/>
      <c r="J14" s="353"/>
      <c r="K14" s="353"/>
      <c r="L14" s="354"/>
    </row>
    <row r="15" spans="1:15" ht="16.5" hidden="1" customHeight="1" x14ac:dyDescent="0.35">
      <c r="A15" s="358"/>
      <c r="B15" s="359"/>
      <c r="C15" s="359"/>
      <c r="D15" s="359"/>
      <c r="E15" s="359"/>
      <c r="F15" s="359"/>
      <c r="G15" s="359"/>
      <c r="H15" s="359"/>
      <c r="I15" s="359"/>
      <c r="J15" s="359"/>
      <c r="K15" s="359"/>
      <c r="L15" s="360"/>
    </row>
    <row r="16" spans="1:15" x14ac:dyDescent="0.35">
      <c r="A16" s="146" t="s">
        <v>28</v>
      </c>
      <c r="B16" s="147"/>
      <c r="C16" s="147"/>
      <c r="D16" s="147"/>
      <c r="E16" s="147"/>
      <c r="F16" s="147"/>
      <c r="G16" s="147"/>
      <c r="H16" s="147"/>
      <c r="I16" s="147"/>
      <c r="J16" s="147"/>
      <c r="K16" s="147"/>
      <c r="L16" s="114"/>
    </row>
    <row r="17" spans="1:12" x14ac:dyDescent="0.35">
      <c r="A17" s="422" t="s">
        <v>42</v>
      </c>
      <c r="B17" s="410"/>
      <c r="C17" s="411"/>
      <c r="D17" s="479" t="s">
        <v>2</v>
      </c>
      <c r="E17" s="479"/>
      <c r="F17" s="479"/>
      <c r="G17" s="479"/>
      <c r="H17" s="479"/>
      <c r="I17" s="479"/>
      <c r="J17" s="479"/>
      <c r="K17" s="479"/>
      <c r="L17" s="479"/>
    </row>
    <row r="18" spans="1:12" ht="28.5" customHeight="1" x14ac:dyDescent="0.35">
      <c r="A18" s="379" t="s">
        <v>238</v>
      </c>
      <c r="B18" s="380"/>
      <c r="C18" s="400"/>
      <c r="D18" s="480" t="s">
        <v>54</v>
      </c>
      <c r="E18" s="480"/>
      <c r="F18" s="480"/>
      <c r="G18" s="480"/>
      <c r="H18" s="480"/>
      <c r="I18" s="480"/>
      <c r="J18" s="480"/>
      <c r="K18" s="480"/>
      <c r="L18" s="480"/>
    </row>
    <row r="19" spans="1:12" ht="15" customHeight="1" x14ac:dyDescent="0.35">
      <c r="A19" s="412"/>
      <c r="B19" s="413"/>
      <c r="C19" s="414"/>
      <c r="D19" s="421" t="s">
        <v>57</v>
      </c>
      <c r="E19" s="421"/>
      <c r="F19" s="401" t="s">
        <v>46</v>
      </c>
      <c r="G19" s="402"/>
      <c r="H19" s="402"/>
      <c r="I19" s="403"/>
      <c r="J19" s="371" t="s">
        <v>49</v>
      </c>
      <c r="K19" s="389" t="s">
        <v>47</v>
      </c>
      <c r="L19" s="371" t="s">
        <v>39</v>
      </c>
    </row>
    <row r="20" spans="1:12" ht="20.25" customHeight="1" x14ac:dyDescent="0.35">
      <c r="A20" s="415"/>
      <c r="B20" s="416"/>
      <c r="C20" s="417"/>
      <c r="D20" s="421"/>
      <c r="E20" s="421"/>
      <c r="F20" s="404"/>
      <c r="G20" s="405"/>
      <c r="H20" s="405"/>
      <c r="I20" s="406"/>
      <c r="J20" s="371"/>
      <c r="K20" s="389"/>
      <c r="L20" s="371"/>
    </row>
    <row r="21" spans="1:12" ht="30" hidden="1" customHeight="1" x14ac:dyDescent="0.35">
      <c r="A21" s="391"/>
      <c r="B21" s="392"/>
      <c r="C21" s="393"/>
      <c r="D21" s="438"/>
      <c r="E21" s="494"/>
      <c r="F21" s="467"/>
      <c r="G21" s="468"/>
      <c r="H21" s="468"/>
      <c r="I21" s="469"/>
      <c r="J21" s="20">
        <f>CEILING(D21*F21,1)</f>
        <v>0</v>
      </c>
      <c r="K21" s="29"/>
      <c r="L21" s="20">
        <f>IF(J21-K21&lt;0,0,J21-K21)</f>
        <v>0</v>
      </c>
    </row>
    <row r="22" spans="1:12" ht="30" customHeight="1" x14ac:dyDescent="0.35">
      <c r="A22" s="391"/>
      <c r="B22" s="392"/>
      <c r="C22" s="393"/>
      <c r="D22" s="438"/>
      <c r="E22" s="494"/>
      <c r="F22" s="467"/>
      <c r="G22" s="468"/>
      <c r="H22" s="468"/>
      <c r="I22" s="469"/>
      <c r="J22" s="182">
        <f>CEILING(D22*F22,1)</f>
        <v>0</v>
      </c>
      <c r="K22" s="170"/>
      <c r="L22" s="182">
        <f>IF(J22-K22&lt;0,0,J22-K22)</f>
        <v>0</v>
      </c>
    </row>
    <row r="23" spans="1:12" ht="30" hidden="1" customHeight="1" x14ac:dyDescent="0.35">
      <c r="A23" s="473"/>
      <c r="B23" s="474"/>
      <c r="C23" s="475"/>
      <c r="D23" s="438"/>
      <c r="E23" s="494"/>
      <c r="F23" s="470"/>
      <c r="G23" s="471"/>
      <c r="H23" s="471"/>
      <c r="I23" s="472"/>
      <c r="J23" s="20">
        <f>CEILING(D23*F23,1)</f>
        <v>0</v>
      </c>
      <c r="K23" s="32"/>
      <c r="L23" s="20">
        <f>IF(J23-K23&lt;0,0,J23-K23)</f>
        <v>0</v>
      </c>
    </row>
    <row r="24" spans="1:12" s="158" customFormat="1" ht="14.4" customHeight="1" x14ac:dyDescent="0.35">
      <c r="A24" s="407" t="s">
        <v>41</v>
      </c>
      <c r="B24" s="408"/>
      <c r="C24" s="408"/>
      <c r="D24" s="408"/>
      <c r="E24" s="408"/>
      <c r="F24" s="408"/>
      <c r="G24" s="408"/>
      <c r="H24" s="408"/>
      <c r="I24" s="409"/>
      <c r="J24" s="157">
        <f>SUM(J21:J23)</f>
        <v>0</v>
      </c>
      <c r="K24" s="157">
        <f>SUM(K21:K23)</f>
        <v>0</v>
      </c>
      <c r="L24" s="157">
        <f>SUM(L21:L23)</f>
        <v>0</v>
      </c>
    </row>
    <row r="25" spans="1:12" ht="22.5" customHeight="1" x14ac:dyDescent="0.35">
      <c r="A25" s="25" t="s">
        <v>17</v>
      </c>
      <c r="B25" s="135"/>
      <c r="C25" s="136"/>
      <c r="D25" s="136"/>
      <c r="E25" s="136"/>
      <c r="F25" s="136"/>
      <c r="G25" s="136"/>
      <c r="H25" s="136"/>
      <c r="I25" s="136"/>
      <c r="J25" s="23"/>
      <c r="K25" s="23"/>
      <c r="L25" s="24"/>
    </row>
    <row r="26" spans="1:12" ht="200.15" customHeight="1" x14ac:dyDescent="0.35">
      <c r="A26" s="355"/>
      <c r="B26" s="356"/>
      <c r="C26" s="356"/>
      <c r="D26" s="356"/>
      <c r="E26" s="356"/>
      <c r="F26" s="356"/>
      <c r="G26" s="356"/>
      <c r="H26" s="356"/>
      <c r="I26" s="356"/>
      <c r="J26" s="356"/>
      <c r="K26" s="356"/>
      <c r="L26" s="357"/>
    </row>
    <row r="27" spans="1:12" ht="16.5" hidden="1" customHeight="1" x14ac:dyDescent="0.35">
      <c r="A27" s="358"/>
      <c r="B27" s="359"/>
      <c r="C27" s="359"/>
      <c r="D27" s="359"/>
      <c r="E27" s="359"/>
      <c r="F27" s="359"/>
      <c r="G27" s="359"/>
      <c r="H27" s="359"/>
      <c r="I27" s="359"/>
      <c r="J27" s="359"/>
      <c r="K27" s="359"/>
      <c r="L27" s="360"/>
    </row>
    <row r="28" spans="1:12" x14ac:dyDescent="0.35">
      <c r="A28" s="146" t="s">
        <v>29</v>
      </c>
      <c r="B28" s="147"/>
      <c r="C28" s="147"/>
      <c r="D28" s="147"/>
      <c r="E28" s="147"/>
      <c r="F28" s="147"/>
      <c r="G28" s="147"/>
      <c r="H28" s="147"/>
      <c r="I28" s="147"/>
      <c r="J28" s="147"/>
      <c r="K28" s="147"/>
      <c r="L28" s="114"/>
    </row>
    <row r="29" spans="1:12" ht="29" x14ac:dyDescent="0.35">
      <c r="A29" s="8" t="s">
        <v>10</v>
      </c>
      <c r="B29" s="465" t="s">
        <v>11</v>
      </c>
      <c r="C29" s="466"/>
      <c r="D29" s="118" t="s">
        <v>12</v>
      </c>
      <c r="E29" s="143" t="s">
        <v>184</v>
      </c>
      <c r="F29" s="465" t="s">
        <v>2</v>
      </c>
      <c r="G29" s="476"/>
      <c r="H29" s="476"/>
      <c r="I29" s="476"/>
      <c r="J29" s="476"/>
      <c r="K29" s="476"/>
      <c r="L29" s="466"/>
    </row>
    <row r="30" spans="1:12" ht="47.25" customHeight="1" x14ac:dyDescent="0.35">
      <c r="A30" s="132" t="s">
        <v>19</v>
      </c>
      <c r="B30" s="379" t="s">
        <v>55</v>
      </c>
      <c r="C30" s="400"/>
      <c r="D30" s="98" t="s">
        <v>225</v>
      </c>
      <c r="E30" s="133" t="s">
        <v>226</v>
      </c>
      <c r="F30" s="379" t="s">
        <v>23</v>
      </c>
      <c r="G30" s="380"/>
      <c r="H30" s="380"/>
      <c r="I30" s="380"/>
      <c r="J30" s="380"/>
      <c r="K30" s="380"/>
      <c r="L30" s="400"/>
    </row>
    <row r="31" spans="1:12" ht="15" customHeight="1" x14ac:dyDescent="0.3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35">
      <c r="A32" s="415"/>
      <c r="B32" s="416"/>
      <c r="C32" s="416"/>
      <c r="D32" s="416"/>
      <c r="E32" s="417"/>
      <c r="F32" s="371"/>
      <c r="G32" s="389"/>
      <c r="H32" s="371"/>
      <c r="I32" s="375"/>
      <c r="J32" s="371"/>
      <c r="K32" s="389"/>
      <c r="L32" s="371"/>
    </row>
    <row r="33" spans="1:12" s="9" customFormat="1" ht="45" hidden="1" customHeight="1" x14ac:dyDescent="0.35">
      <c r="A33" s="21"/>
      <c r="B33" s="368"/>
      <c r="C33" s="370"/>
      <c r="D33" s="99"/>
      <c r="E33" s="101" t="str">
        <f>IF((D33="Lodging"),"Night",IF((D33="Meals"),"Day",IF((D33="Mileage"),"Mile",IF((D33="Transportation"),"Round-trip","N/A"))))</f>
        <v>N/A</v>
      </c>
      <c r="F33" s="30"/>
      <c r="G33" s="28"/>
      <c r="H33" s="22"/>
      <c r="I33" s="89"/>
      <c r="J33" s="20">
        <f>CEILING(F33*G33*H33*I33,1)</f>
        <v>0</v>
      </c>
      <c r="K33" s="29"/>
      <c r="L33" s="20">
        <f>IF(J33-K33&lt;0,0,J33-K33)</f>
        <v>0</v>
      </c>
    </row>
    <row r="34" spans="1:12" s="9" customFormat="1" ht="45" customHeight="1" x14ac:dyDescent="0.35">
      <c r="A34" s="21"/>
      <c r="B34" s="368"/>
      <c r="C34" s="370"/>
      <c r="D34" s="99"/>
      <c r="E34" s="101" t="str">
        <f>IF((D34="Lodging"),"Night",IF((D34="Meals"),"Day",IF((D34="Mileage"),"Mile",IF((D34="Transportation"),"Round-trip","N/A"))))</f>
        <v>N/A</v>
      </c>
      <c r="F34" s="137"/>
      <c r="G34" s="140"/>
      <c r="H34" s="139"/>
      <c r="I34" s="139"/>
      <c r="J34" s="138">
        <f>CEILING(F34*G34*H34*I34,1)</f>
        <v>0</v>
      </c>
      <c r="K34" s="149"/>
      <c r="L34" s="138">
        <f>IF(J34-K34&lt;0,0,J34-K34)</f>
        <v>0</v>
      </c>
    </row>
    <row r="35" spans="1:12" s="9" customFormat="1" ht="45" hidden="1" customHeight="1" x14ac:dyDescent="0.35">
      <c r="A35" s="33"/>
      <c r="B35" s="492"/>
      <c r="C35" s="493"/>
      <c r="D35" s="100"/>
      <c r="E35" s="101" t="str">
        <f>IF((D35="Lodging"),"Night",IF((D35="Meals"),"Day",IF((D35="Mileage"),"Mile",IF((D35="Transportation"),"Round-trip","N/A"))))</f>
        <v>N/A</v>
      </c>
      <c r="F35" s="36"/>
      <c r="G35" s="34"/>
      <c r="H35" s="35"/>
      <c r="I35" s="35"/>
      <c r="J35" s="120">
        <f>CEILING(F35*G35*H35*I35,1)</f>
        <v>0</v>
      </c>
      <c r="K35" s="32"/>
      <c r="L35" s="20">
        <f>IF(J35-K35&lt;0,0,J35-K35)</f>
        <v>0</v>
      </c>
    </row>
    <row r="36" spans="1:12" s="158" customFormat="1" ht="14.4" customHeight="1" x14ac:dyDescent="0.35">
      <c r="A36" s="407" t="s">
        <v>41</v>
      </c>
      <c r="B36" s="408"/>
      <c r="C36" s="408"/>
      <c r="D36" s="408"/>
      <c r="E36" s="408"/>
      <c r="F36" s="408"/>
      <c r="G36" s="408"/>
      <c r="H36" s="408"/>
      <c r="I36" s="409"/>
      <c r="J36" s="157">
        <f>SUM(J33:J35)</f>
        <v>0</v>
      </c>
      <c r="K36" s="157">
        <f>SUM(K33:K35)</f>
        <v>0</v>
      </c>
      <c r="L36" s="157">
        <f>SUM(L33:L35)</f>
        <v>0</v>
      </c>
    </row>
    <row r="37" spans="1:12" ht="22.5" customHeight="1" x14ac:dyDescent="0.35">
      <c r="A37" s="25" t="s">
        <v>17</v>
      </c>
      <c r="B37" s="135"/>
      <c r="C37" s="136"/>
      <c r="D37" s="136"/>
      <c r="E37" s="136"/>
      <c r="F37" s="136"/>
      <c r="G37" s="136"/>
      <c r="H37" s="136"/>
      <c r="I37" s="136"/>
      <c r="J37" s="23"/>
      <c r="K37" s="23"/>
      <c r="L37" s="24"/>
    </row>
    <row r="38" spans="1:12" ht="200.15" customHeight="1" x14ac:dyDescent="0.35">
      <c r="A38" s="355"/>
      <c r="B38" s="356"/>
      <c r="C38" s="356"/>
      <c r="D38" s="356"/>
      <c r="E38" s="356"/>
      <c r="F38" s="356"/>
      <c r="G38" s="356"/>
      <c r="H38" s="356"/>
      <c r="I38" s="356"/>
      <c r="J38" s="356"/>
      <c r="K38" s="356"/>
      <c r="L38" s="357"/>
    </row>
    <row r="39" spans="1:12" ht="16.5" hidden="1" customHeight="1" x14ac:dyDescent="0.35">
      <c r="A39" s="358"/>
      <c r="B39" s="359"/>
      <c r="C39" s="359"/>
      <c r="D39" s="359"/>
      <c r="E39" s="359"/>
      <c r="F39" s="359"/>
      <c r="G39" s="359"/>
      <c r="H39" s="359"/>
      <c r="I39" s="359"/>
      <c r="J39" s="359"/>
      <c r="K39" s="359"/>
      <c r="L39" s="360"/>
    </row>
    <row r="40" spans="1:12" x14ac:dyDescent="0.35">
      <c r="A40" s="146" t="s">
        <v>30</v>
      </c>
      <c r="B40" s="147"/>
      <c r="C40" s="147"/>
      <c r="D40" s="147"/>
      <c r="E40" s="147"/>
      <c r="F40" s="147"/>
      <c r="G40" s="147"/>
      <c r="H40" s="147"/>
      <c r="I40" s="147"/>
      <c r="J40" s="147"/>
      <c r="K40" s="147"/>
      <c r="L40" s="114"/>
    </row>
    <row r="41" spans="1:12" x14ac:dyDescent="0.35">
      <c r="A41" s="422" t="s">
        <v>14</v>
      </c>
      <c r="B41" s="410"/>
      <c r="C41" s="411"/>
      <c r="D41" s="422" t="s">
        <v>2</v>
      </c>
      <c r="E41" s="410"/>
      <c r="F41" s="410"/>
      <c r="G41" s="410"/>
      <c r="H41" s="410"/>
      <c r="I41" s="410"/>
      <c r="J41" s="410"/>
      <c r="K41" s="410"/>
      <c r="L41" s="411"/>
    </row>
    <row r="42" spans="1:12" ht="30" customHeight="1" x14ac:dyDescent="0.35">
      <c r="A42" s="379" t="s">
        <v>24</v>
      </c>
      <c r="B42" s="380"/>
      <c r="C42" s="400"/>
      <c r="D42" s="379" t="s">
        <v>25</v>
      </c>
      <c r="E42" s="380"/>
      <c r="F42" s="380"/>
      <c r="G42" s="380"/>
      <c r="H42" s="380"/>
      <c r="I42" s="380"/>
      <c r="J42" s="380"/>
      <c r="K42" s="380"/>
      <c r="L42" s="400"/>
    </row>
    <row r="43" spans="1:12" ht="15" customHeight="1" x14ac:dyDescent="0.35">
      <c r="A43" s="412"/>
      <c r="B43" s="413"/>
      <c r="C43" s="414"/>
      <c r="D43" s="421" t="s">
        <v>26</v>
      </c>
      <c r="E43" s="421"/>
      <c r="F43" s="401" t="s">
        <v>280</v>
      </c>
      <c r="G43" s="402"/>
      <c r="H43" s="402"/>
      <c r="I43" s="403"/>
      <c r="J43" s="371" t="s">
        <v>49</v>
      </c>
      <c r="K43" s="389" t="s">
        <v>47</v>
      </c>
      <c r="L43" s="371" t="s">
        <v>39</v>
      </c>
    </row>
    <row r="44" spans="1:12" x14ac:dyDescent="0.35">
      <c r="A44" s="415"/>
      <c r="B44" s="416"/>
      <c r="C44" s="417"/>
      <c r="D44" s="421"/>
      <c r="E44" s="421"/>
      <c r="F44" s="404"/>
      <c r="G44" s="405"/>
      <c r="H44" s="405"/>
      <c r="I44" s="406"/>
      <c r="J44" s="371"/>
      <c r="K44" s="389"/>
      <c r="L44" s="371"/>
    </row>
    <row r="45" spans="1:12" ht="45.75" hidden="1" customHeight="1" x14ac:dyDescent="0.35">
      <c r="A45" s="383"/>
      <c r="B45" s="453"/>
      <c r="C45" s="384"/>
      <c r="D45" s="495"/>
      <c r="E45" s="495"/>
      <c r="F45" s="438"/>
      <c r="G45" s="439"/>
      <c r="H45" s="439"/>
      <c r="I45" s="494"/>
      <c r="J45" s="20">
        <f>CEILING(D45*F45,1)</f>
        <v>0</v>
      </c>
      <c r="K45" s="29"/>
      <c r="L45" s="20">
        <f>IF(J45-K45&lt;0,0,J45-K45)</f>
        <v>0</v>
      </c>
    </row>
    <row r="46" spans="1:12" ht="45.75" customHeight="1" x14ac:dyDescent="0.35">
      <c r="A46" s="383"/>
      <c r="B46" s="453"/>
      <c r="C46" s="384"/>
      <c r="D46" s="495"/>
      <c r="E46" s="495"/>
      <c r="F46" s="438"/>
      <c r="G46" s="439"/>
      <c r="H46" s="439"/>
      <c r="I46" s="494"/>
      <c r="J46" s="138">
        <f>CEILING(D46*F46,1)</f>
        <v>0</v>
      </c>
      <c r="K46" s="149"/>
      <c r="L46" s="138">
        <f>IF(J46-K46&lt;0,0,J46-K46)</f>
        <v>0</v>
      </c>
    </row>
    <row r="47" spans="1:12" ht="45.75" hidden="1" customHeight="1" x14ac:dyDescent="0.35">
      <c r="A47" s="509"/>
      <c r="B47" s="510"/>
      <c r="C47" s="511"/>
      <c r="D47" s="390"/>
      <c r="E47" s="390"/>
      <c r="F47" s="498"/>
      <c r="G47" s="499"/>
      <c r="H47" s="499"/>
      <c r="I47" s="500"/>
      <c r="J47" s="20">
        <f>CEILING(D47*F47,1)</f>
        <v>0</v>
      </c>
      <c r="K47" s="32"/>
      <c r="L47" s="20">
        <f>IF(J47-K47&lt;0,0,J47-K47)</f>
        <v>0</v>
      </c>
    </row>
    <row r="48" spans="1:12" s="158" customFormat="1" ht="14.4" customHeight="1" x14ac:dyDescent="0.35">
      <c r="A48" s="407" t="s">
        <v>41</v>
      </c>
      <c r="B48" s="408"/>
      <c r="C48" s="408"/>
      <c r="D48" s="408"/>
      <c r="E48" s="408"/>
      <c r="F48" s="408"/>
      <c r="G48" s="408"/>
      <c r="H48" s="408"/>
      <c r="I48" s="409"/>
      <c r="J48" s="157">
        <f>SUM(J45:J47)</f>
        <v>0</v>
      </c>
      <c r="K48" s="157">
        <f>SUM(K45:K47)</f>
        <v>0</v>
      </c>
      <c r="L48" s="157">
        <f>SUM(L45:L47)</f>
        <v>0</v>
      </c>
    </row>
    <row r="49" spans="1:12" ht="22.5" customHeight="1" x14ac:dyDescent="0.35">
      <c r="A49" s="25" t="s">
        <v>17</v>
      </c>
      <c r="B49" s="135"/>
      <c r="C49" s="136"/>
      <c r="D49" s="136"/>
      <c r="E49" s="136"/>
      <c r="F49" s="136"/>
      <c r="G49" s="136"/>
      <c r="H49" s="136"/>
      <c r="I49" s="136"/>
      <c r="J49" s="23"/>
      <c r="K49" s="23"/>
      <c r="L49" s="24"/>
    </row>
    <row r="50" spans="1:12" ht="200.15" customHeight="1" x14ac:dyDescent="0.35">
      <c r="A50" s="352"/>
      <c r="B50" s="353"/>
      <c r="C50" s="353"/>
      <c r="D50" s="353"/>
      <c r="E50" s="353"/>
      <c r="F50" s="353"/>
      <c r="G50" s="353"/>
      <c r="H50" s="353"/>
      <c r="I50" s="353"/>
      <c r="J50" s="353"/>
      <c r="K50" s="353"/>
      <c r="L50" s="354"/>
    </row>
    <row r="51" spans="1:12" ht="16.5" hidden="1" customHeight="1" x14ac:dyDescent="0.35">
      <c r="A51" s="358"/>
      <c r="B51" s="359"/>
      <c r="C51" s="359"/>
      <c r="D51" s="359"/>
      <c r="E51" s="359"/>
      <c r="F51" s="359"/>
      <c r="G51" s="359"/>
      <c r="H51" s="359"/>
      <c r="I51" s="359"/>
      <c r="J51" s="359"/>
      <c r="K51" s="359"/>
      <c r="L51" s="360"/>
    </row>
    <row r="52" spans="1:12" x14ac:dyDescent="0.35">
      <c r="A52" s="146" t="s">
        <v>32</v>
      </c>
      <c r="B52" s="147"/>
      <c r="C52" s="147"/>
      <c r="D52" s="147"/>
      <c r="E52" s="147"/>
      <c r="F52" s="147"/>
      <c r="G52" s="147"/>
      <c r="H52" s="147"/>
      <c r="I52" s="147"/>
      <c r="J52" s="147"/>
      <c r="K52" s="147"/>
      <c r="L52" s="114"/>
    </row>
    <row r="53" spans="1:12" x14ac:dyDescent="0.35">
      <c r="A53" s="422" t="s">
        <v>13</v>
      </c>
      <c r="B53" s="410"/>
      <c r="C53" s="411"/>
      <c r="D53" s="422" t="s">
        <v>2</v>
      </c>
      <c r="E53" s="410"/>
      <c r="F53" s="410"/>
      <c r="G53" s="410"/>
      <c r="H53" s="410"/>
      <c r="I53" s="410"/>
      <c r="J53" s="410"/>
      <c r="K53" s="410"/>
      <c r="L53" s="411"/>
    </row>
    <row r="54" spans="1:12" ht="28.5" customHeight="1" x14ac:dyDescent="0.35">
      <c r="A54" s="379" t="s">
        <v>31</v>
      </c>
      <c r="B54" s="380"/>
      <c r="C54" s="400"/>
      <c r="D54" s="379" t="s">
        <v>33</v>
      </c>
      <c r="E54" s="380"/>
      <c r="F54" s="380"/>
      <c r="G54" s="380"/>
      <c r="H54" s="380"/>
      <c r="I54" s="380"/>
      <c r="J54" s="380"/>
      <c r="K54" s="380"/>
      <c r="L54" s="400"/>
    </row>
    <row r="55" spans="1:12" ht="15" customHeight="1" x14ac:dyDescent="0.35">
      <c r="A55" s="412"/>
      <c r="B55" s="413"/>
      <c r="C55" s="414"/>
      <c r="D55" s="421" t="s">
        <v>26</v>
      </c>
      <c r="E55" s="421"/>
      <c r="F55" s="401" t="s">
        <v>280</v>
      </c>
      <c r="G55" s="402"/>
      <c r="H55" s="402"/>
      <c r="I55" s="403"/>
      <c r="J55" s="371" t="s">
        <v>49</v>
      </c>
      <c r="K55" s="389" t="s">
        <v>47</v>
      </c>
      <c r="L55" s="371" t="s">
        <v>39</v>
      </c>
    </row>
    <row r="56" spans="1:12" x14ac:dyDescent="0.35">
      <c r="A56" s="415"/>
      <c r="B56" s="416"/>
      <c r="C56" s="417"/>
      <c r="D56" s="421"/>
      <c r="E56" s="421"/>
      <c r="F56" s="404"/>
      <c r="G56" s="405"/>
      <c r="H56" s="405"/>
      <c r="I56" s="406"/>
      <c r="J56" s="371"/>
      <c r="K56" s="389"/>
      <c r="L56" s="371"/>
    </row>
    <row r="57" spans="1:12" ht="30.75" hidden="1" customHeight="1" x14ac:dyDescent="0.35">
      <c r="A57" s="391"/>
      <c r="B57" s="392"/>
      <c r="C57" s="393"/>
      <c r="D57" s="495"/>
      <c r="E57" s="495"/>
      <c r="F57" s="438"/>
      <c r="G57" s="439"/>
      <c r="H57" s="439"/>
      <c r="I57" s="494"/>
      <c r="J57" s="20">
        <f>CEILING(D57*F57,1)</f>
        <v>0</v>
      </c>
      <c r="K57" s="29"/>
      <c r="L57" s="20">
        <f>IF(J57-K57&lt;0,0,J57-K57)</f>
        <v>0</v>
      </c>
    </row>
    <row r="58" spans="1:12" ht="30.75" customHeight="1" x14ac:dyDescent="0.35">
      <c r="A58" s="391"/>
      <c r="B58" s="392"/>
      <c r="C58" s="393"/>
      <c r="D58" s="495"/>
      <c r="E58" s="495"/>
      <c r="F58" s="438"/>
      <c r="G58" s="439"/>
      <c r="H58" s="439"/>
      <c r="I58" s="494"/>
      <c r="J58" s="138">
        <f>CEILING(D58*F58,1)</f>
        <v>0</v>
      </c>
      <c r="K58" s="149"/>
      <c r="L58" s="138">
        <f>IF(J58-K58&lt;0,0,J58-K58)</f>
        <v>0</v>
      </c>
    </row>
    <row r="59" spans="1:12" ht="30" hidden="1" customHeight="1" x14ac:dyDescent="0.35">
      <c r="A59" s="473"/>
      <c r="B59" s="474"/>
      <c r="C59" s="475"/>
      <c r="D59" s="390"/>
      <c r="E59" s="390"/>
      <c r="F59" s="498"/>
      <c r="G59" s="499"/>
      <c r="H59" s="499"/>
      <c r="I59" s="500"/>
      <c r="J59" s="20">
        <f>CEILING(D59*F59,1)</f>
        <v>0</v>
      </c>
      <c r="K59" s="32"/>
      <c r="L59" s="20">
        <f>IF(J59-K59&lt;0,0,J59-K59)</f>
        <v>0</v>
      </c>
    </row>
    <row r="60" spans="1:12" s="158" customFormat="1" ht="14.4" customHeight="1" x14ac:dyDescent="0.35">
      <c r="A60" s="407" t="s">
        <v>41</v>
      </c>
      <c r="B60" s="408"/>
      <c r="C60" s="408"/>
      <c r="D60" s="408"/>
      <c r="E60" s="408"/>
      <c r="F60" s="408"/>
      <c r="G60" s="408"/>
      <c r="H60" s="408"/>
      <c r="I60" s="409"/>
      <c r="J60" s="157">
        <f>SUM(J57:J59)</f>
        <v>0</v>
      </c>
      <c r="K60" s="157">
        <f>SUM(K57:K59)</f>
        <v>0</v>
      </c>
      <c r="L60" s="157">
        <f>SUM(L57:L59)</f>
        <v>0</v>
      </c>
    </row>
    <row r="61" spans="1:12" ht="22.5" customHeight="1" x14ac:dyDescent="0.35">
      <c r="A61" s="25" t="s">
        <v>17</v>
      </c>
      <c r="B61" s="135"/>
      <c r="C61" s="136"/>
      <c r="D61" s="136"/>
      <c r="E61" s="136"/>
      <c r="F61" s="136"/>
      <c r="G61" s="136"/>
      <c r="H61" s="136"/>
      <c r="I61" s="136"/>
      <c r="J61" s="23"/>
      <c r="K61" s="23"/>
      <c r="L61" s="24"/>
    </row>
    <row r="62" spans="1:12" ht="200.15" customHeight="1" x14ac:dyDescent="0.35">
      <c r="A62" s="352"/>
      <c r="B62" s="353"/>
      <c r="C62" s="353"/>
      <c r="D62" s="353"/>
      <c r="E62" s="353"/>
      <c r="F62" s="353"/>
      <c r="G62" s="353"/>
      <c r="H62" s="353"/>
      <c r="I62" s="353"/>
      <c r="J62" s="353"/>
      <c r="K62" s="353"/>
      <c r="L62" s="354"/>
    </row>
    <row r="63" spans="1:12" ht="16.5" hidden="1" customHeight="1" x14ac:dyDescent="0.35">
      <c r="A63" s="358"/>
      <c r="B63" s="359"/>
      <c r="C63" s="359"/>
      <c r="D63" s="359"/>
      <c r="E63" s="359"/>
      <c r="F63" s="359"/>
      <c r="G63" s="359"/>
      <c r="H63" s="359"/>
      <c r="I63" s="359"/>
      <c r="J63" s="359"/>
      <c r="K63" s="359"/>
      <c r="L63" s="360"/>
    </row>
    <row r="64" spans="1:12" x14ac:dyDescent="0.35">
      <c r="A64" s="146" t="s">
        <v>34</v>
      </c>
      <c r="B64" s="147"/>
      <c r="C64" s="147"/>
      <c r="D64" s="147"/>
      <c r="E64" s="147"/>
      <c r="F64" s="147"/>
      <c r="G64" s="147"/>
      <c r="H64" s="147"/>
      <c r="I64" s="147"/>
      <c r="J64" s="147"/>
      <c r="K64" s="147"/>
      <c r="L64" s="114"/>
    </row>
    <row r="65" spans="1:12" x14ac:dyDescent="0.35">
      <c r="A65" s="145" t="s">
        <v>186</v>
      </c>
      <c r="B65" s="410" t="s">
        <v>187</v>
      </c>
      <c r="C65" s="411"/>
      <c r="D65" s="422" t="s">
        <v>2</v>
      </c>
      <c r="E65" s="410"/>
      <c r="F65" s="410"/>
      <c r="G65" s="410"/>
      <c r="H65" s="410"/>
      <c r="I65" s="410"/>
      <c r="J65" s="410"/>
      <c r="K65" s="410"/>
      <c r="L65" s="411"/>
    </row>
    <row r="66" spans="1:12" ht="28.5" customHeight="1" x14ac:dyDescent="0.35">
      <c r="A66" s="141" t="s">
        <v>188</v>
      </c>
      <c r="B66" s="380" t="s">
        <v>189</v>
      </c>
      <c r="C66" s="400"/>
      <c r="D66" s="376" t="s">
        <v>35</v>
      </c>
      <c r="E66" s="377"/>
      <c r="F66" s="377"/>
      <c r="G66" s="377"/>
      <c r="H66" s="377"/>
      <c r="I66" s="377"/>
      <c r="J66" s="377"/>
      <c r="K66" s="377"/>
      <c r="L66" s="378"/>
    </row>
    <row r="67" spans="1:12" ht="15" customHeight="1" x14ac:dyDescent="0.35">
      <c r="A67" s="412"/>
      <c r="B67" s="413"/>
      <c r="C67" s="414"/>
      <c r="D67" s="421" t="s">
        <v>26</v>
      </c>
      <c r="E67" s="421"/>
      <c r="F67" s="401" t="s">
        <v>21</v>
      </c>
      <c r="G67" s="402"/>
      <c r="H67" s="402"/>
      <c r="I67" s="403"/>
      <c r="J67" s="371" t="s">
        <v>49</v>
      </c>
      <c r="K67" s="389" t="s">
        <v>47</v>
      </c>
      <c r="L67" s="371" t="s">
        <v>39</v>
      </c>
    </row>
    <row r="68" spans="1:12" ht="14.25" customHeight="1" x14ac:dyDescent="0.35">
      <c r="A68" s="415"/>
      <c r="B68" s="416"/>
      <c r="C68" s="417"/>
      <c r="D68" s="421"/>
      <c r="E68" s="421"/>
      <c r="F68" s="404"/>
      <c r="G68" s="405"/>
      <c r="H68" s="405"/>
      <c r="I68" s="406"/>
      <c r="J68" s="371"/>
      <c r="K68" s="389"/>
      <c r="L68" s="371"/>
    </row>
    <row r="69" spans="1:12" ht="30" hidden="1" customHeight="1" x14ac:dyDescent="0.35">
      <c r="A69" s="130"/>
      <c r="B69" s="418"/>
      <c r="C69" s="419"/>
      <c r="D69" s="420"/>
      <c r="E69" s="420"/>
      <c r="F69" s="394"/>
      <c r="G69" s="395"/>
      <c r="H69" s="395"/>
      <c r="I69" s="396"/>
      <c r="J69" s="20">
        <f>CEILING(D69*F69,1)</f>
        <v>0</v>
      </c>
      <c r="K69" s="29"/>
      <c r="L69" s="20">
        <f>IF(J69-K69&lt;0,0,J69-K69)</f>
        <v>0</v>
      </c>
    </row>
    <row r="70" spans="1:12" ht="30" customHeight="1" x14ac:dyDescent="0.35">
      <c r="A70" s="130"/>
      <c r="B70" s="418"/>
      <c r="C70" s="419"/>
      <c r="D70" s="420"/>
      <c r="E70" s="420"/>
      <c r="F70" s="394"/>
      <c r="G70" s="395"/>
      <c r="H70" s="395"/>
      <c r="I70" s="396"/>
      <c r="J70" s="138">
        <f>CEILING(D70*F70,1)</f>
        <v>0</v>
      </c>
      <c r="K70" s="149"/>
      <c r="L70" s="138">
        <f>IF(J70-K70&lt;0,0,J70-K70)</f>
        <v>0</v>
      </c>
    </row>
    <row r="71" spans="1:12" ht="30" hidden="1" customHeight="1" x14ac:dyDescent="0.35">
      <c r="A71" s="131"/>
      <c r="B71" s="433"/>
      <c r="C71" s="434"/>
      <c r="D71" s="432"/>
      <c r="E71" s="432"/>
      <c r="F71" s="423"/>
      <c r="G71" s="424"/>
      <c r="H71" s="424"/>
      <c r="I71" s="425"/>
      <c r="J71" s="20">
        <f>CEILING(D71*F71,1)</f>
        <v>0</v>
      </c>
      <c r="K71" s="32"/>
      <c r="L71" s="20">
        <f>IF(J71-K71&lt;0,0,J71-K71)</f>
        <v>0</v>
      </c>
    </row>
    <row r="72" spans="1:12" s="158" customFormat="1" ht="14.4" customHeight="1" x14ac:dyDescent="0.35">
      <c r="A72" s="407" t="s">
        <v>41</v>
      </c>
      <c r="B72" s="408"/>
      <c r="C72" s="408"/>
      <c r="D72" s="408"/>
      <c r="E72" s="408"/>
      <c r="F72" s="408"/>
      <c r="G72" s="408"/>
      <c r="H72" s="408"/>
      <c r="I72" s="409"/>
      <c r="J72" s="157">
        <f>SUM(J69:J71)</f>
        <v>0</v>
      </c>
      <c r="K72" s="157">
        <f>SUM(K69:K71)</f>
        <v>0</v>
      </c>
      <c r="L72" s="157">
        <f>SUM(L69:L71)</f>
        <v>0</v>
      </c>
    </row>
    <row r="73" spans="1:12" ht="22.5" customHeight="1" x14ac:dyDescent="0.35">
      <c r="A73" s="25" t="s">
        <v>17</v>
      </c>
      <c r="B73" s="135"/>
      <c r="C73" s="136"/>
      <c r="D73" s="136"/>
      <c r="E73" s="136"/>
      <c r="F73" s="136"/>
      <c r="G73" s="136"/>
      <c r="H73" s="136"/>
      <c r="I73" s="136"/>
      <c r="J73" s="23"/>
      <c r="K73" s="23"/>
      <c r="L73" s="24"/>
    </row>
    <row r="74" spans="1:12" ht="200.15" customHeight="1" x14ac:dyDescent="0.35">
      <c r="A74" s="426"/>
      <c r="B74" s="427"/>
      <c r="C74" s="427"/>
      <c r="D74" s="427"/>
      <c r="E74" s="427"/>
      <c r="F74" s="427"/>
      <c r="G74" s="427"/>
      <c r="H74" s="427"/>
      <c r="I74" s="427"/>
      <c r="J74" s="427"/>
      <c r="K74" s="427"/>
      <c r="L74" s="428"/>
    </row>
    <row r="75" spans="1:12" ht="16.5" hidden="1" customHeight="1" x14ac:dyDescent="0.35">
      <c r="A75" s="429"/>
      <c r="B75" s="430"/>
      <c r="C75" s="430"/>
      <c r="D75" s="430"/>
      <c r="E75" s="430"/>
      <c r="F75" s="430"/>
      <c r="G75" s="430"/>
      <c r="H75" s="430"/>
      <c r="I75" s="430"/>
      <c r="J75" s="430"/>
      <c r="K75" s="430"/>
      <c r="L75" s="431"/>
    </row>
    <row r="76" spans="1:12" x14ac:dyDescent="0.35">
      <c r="A76" s="477" t="s">
        <v>190</v>
      </c>
      <c r="B76" s="478"/>
      <c r="C76" s="148"/>
      <c r="D76" s="148"/>
      <c r="E76" s="148"/>
      <c r="F76" s="148"/>
      <c r="G76" s="148"/>
      <c r="H76" s="148"/>
      <c r="I76" s="148"/>
      <c r="J76" s="148"/>
      <c r="K76" s="148"/>
      <c r="L76" s="108"/>
    </row>
    <row r="77" spans="1:12" x14ac:dyDescent="0.35">
      <c r="A77" s="381" t="s">
        <v>15</v>
      </c>
      <c r="B77" s="382"/>
      <c r="C77" s="381" t="s">
        <v>186</v>
      </c>
      <c r="D77" s="382"/>
      <c r="E77" s="382"/>
      <c r="F77" s="382"/>
      <c r="G77" s="382"/>
      <c r="H77" s="381" t="s">
        <v>277</v>
      </c>
      <c r="I77" s="385"/>
      <c r="J77" s="382"/>
      <c r="K77" s="382"/>
      <c r="L77" s="385"/>
    </row>
    <row r="78" spans="1:12" ht="100" customHeight="1" x14ac:dyDescent="0.35">
      <c r="A78" s="379" t="s">
        <v>255</v>
      </c>
      <c r="B78" s="380"/>
      <c r="C78" s="379" t="s">
        <v>196</v>
      </c>
      <c r="D78" s="380"/>
      <c r="E78" s="380"/>
      <c r="F78" s="380"/>
      <c r="G78" s="380"/>
      <c r="H78" s="379" t="s">
        <v>296</v>
      </c>
      <c r="I78" s="400"/>
      <c r="J78" s="386"/>
      <c r="K78" s="386"/>
      <c r="L78" s="387"/>
    </row>
    <row r="79" spans="1:12" ht="15" customHeight="1" x14ac:dyDescent="0.35">
      <c r="A79" s="109"/>
      <c r="B79" s="110"/>
      <c r="C79" s="110"/>
      <c r="D79" s="110"/>
      <c r="E79" s="110"/>
      <c r="F79" s="110"/>
      <c r="G79" s="110"/>
      <c r="H79" s="102"/>
      <c r="I79" s="111"/>
      <c r="J79" s="371" t="s">
        <v>49</v>
      </c>
      <c r="K79" s="389" t="s">
        <v>47</v>
      </c>
      <c r="L79" s="371" t="s">
        <v>39</v>
      </c>
    </row>
    <row r="80" spans="1:12" x14ac:dyDescent="0.35">
      <c r="A80" s="104"/>
      <c r="B80" s="105"/>
      <c r="C80" s="105"/>
      <c r="D80" s="105"/>
      <c r="E80" s="105"/>
      <c r="F80" s="105"/>
      <c r="G80" s="105"/>
      <c r="H80" s="104"/>
      <c r="I80" s="106"/>
      <c r="J80" s="388"/>
      <c r="K80" s="389"/>
      <c r="L80" s="371"/>
    </row>
    <row r="81" spans="1:12" ht="30" hidden="1" customHeight="1" x14ac:dyDescent="0.35">
      <c r="A81" s="383"/>
      <c r="B81" s="384"/>
      <c r="C81" s="435"/>
      <c r="D81" s="436"/>
      <c r="E81" s="436"/>
      <c r="F81" s="436"/>
      <c r="G81" s="436"/>
      <c r="H81" s="435"/>
      <c r="I81" s="437"/>
      <c r="J81" s="27"/>
      <c r="K81" s="29"/>
      <c r="L81" s="20">
        <f>IF(J81-K81&lt;0,0,J81-K81)</f>
        <v>0</v>
      </c>
    </row>
    <row r="82" spans="1:12" ht="30" customHeight="1" x14ac:dyDescent="0.35">
      <c r="A82" s="383"/>
      <c r="B82" s="384"/>
      <c r="C82" s="435"/>
      <c r="D82" s="436"/>
      <c r="E82" s="436"/>
      <c r="F82" s="436"/>
      <c r="G82" s="436"/>
      <c r="H82" s="435"/>
      <c r="I82" s="437"/>
      <c r="J82" s="134"/>
      <c r="K82" s="149"/>
      <c r="L82" s="138">
        <f>IF(J82-K82&lt;0,0,J82-K82)</f>
        <v>0</v>
      </c>
    </row>
    <row r="83" spans="1:12" ht="14.4" hidden="1" customHeight="1" x14ac:dyDescent="0.35">
      <c r="A83" s="383"/>
      <c r="B83" s="384"/>
      <c r="C83" s="435"/>
      <c r="D83" s="436"/>
      <c r="E83" s="436"/>
      <c r="F83" s="436"/>
      <c r="G83" s="436"/>
      <c r="H83" s="435"/>
      <c r="I83" s="437"/>
      <c r="J83" s="121"/>
      <c r="K83" s="122"/>
      <c r="L83" s="31">
        <f>IF(J83-K83&lt;0,0,J83-K83)</f>
        <v>0</v>
      </c>
    </row>
    <row r="84" spans="1:12" s="158" customFormat="1" ht="14.4" customHeight="1" x14ac:dyDescent="0.35">
      <c r="A84" s="407" t="s">
        <v>41</v>
      </c>
      <c r="B84" s="408"/>
      <c r="C84" s="408"/>
      <c r="D84" s="408"/>
      <c r="E84" s="408"/>
      <c r="F84" s="408"/>
      <c r="G84" s="408"/>
      <c r="H84" s="408"/>
      <c r="I84" s="409"/>
      <c r="J84" s="157">
        <f>SUM(J81:J83)+J93</f>
        <v>0</v>
      </c>
      <c r="K84" s="157">
        <f>SUM(K81:K83)+K93</f>
        <v>0</v>
      </c>
      <c r="L84" s="157">
        <f>SUM(L81:L83)+L93</f>
        <v>0</v>
      </c>
    </row>
    <row r="85" spans="1:12" s="158" customFormat="1" ht="14.4" customHeight="1" x14ac:dyDescent="0.35">
      <c r="A85" s="463" t="s">
        <v>297</v>
      </c>
      <c r="B85" s="464"/>
      <c r="C85" s="176"/>
      <c r="D85" s="176"/>
      <c r="E85" s="176"/>
      <c r="F85" s="173"/>
      <c r="G85" s="173"/>
      <c r="H85" s="173"/>
      <c r="I85" s="173"/>
      <c r="J85" s="174"/>
      <c r="K85" s="174"/>
      <c r="L85" s="175"/>
    </row>
    <row r="86" spans="1:12" s="158" customFormat="1" ht="14.4" customHeight="1" x14ac:dyDescent="0.35">
      <c r="A86" s="177" t="s">
        <v>10</v>
      </c>
      <c r="B86" s="397" t="s">
        <v>11</v>
      </c>
      <c r="C86" s="398"/>
      <c r="D86" s="397" t="s">
        <v>12</v>
      </c>
      <c r="E86" s="399"/>
      <c r="F86" s="398"/>
      <c r="G86" s="397" t="s">
        <v>2</v>
      </c>
      <c r="H86" s="399"/>
      <c r="I86" s="399"/>
      <c r="J86" s="399"/>
      <c r="K86" s="399"/>
      <c r="L86" s="398"/>
    </row>
    <row r="87" spans="1:12" s="158" customFormat="1" ht="43.25" customHeight="1" x14ac:dyDescent="0.35">
      <c r="A87" s="171" t="s">
        <v>19</v>
      </c>
      <c r="B87" s="379" t="s">
        <v>55</v>
      </c>
      <c r="C87" s="400"/>
      <c r="D87" s="379" t="s">
        <v>20</v>
      </c>
      <c r="E87" s="380"/>
      <c r="F87" s="400"/>
      <c r="G87" s="379" t="s">
        <v>23</v>
      </c>
      <c r="H87" s="380"/>
      <c r="I87" s="380"/>
      <c r="J87" s="380"/>
      <c r="K87" s="380"/>
      <c r="L87" s="400"/>
    </row>
    <row r="88" spans="1:12" s="158" customFormat="1" ht="8.4" customHeight="1" x14ac:dyDescent="0.35">
      <c r="A88" s="401"/>
      <c r="B88" s="402"/>
      <c r="C88" s="402"/>
      <c r="D88" s="402"/>
      <c r="E88" s="402"/>
      <c r="F88" s="403"/>
      <c r="G88" s="371" t="s">
        <v>21</v>
      </c>
      <c r="H88" s="372" t="s">
        <v>45</v>
      </c>
      <c r="I88" s="374" t="s">
        <v>22</v>
      </c>
      <c r="J88" s="374" t="s">
        <v>49</v>
      </c>
      <c r="K88" s="372" t="s">
        <v>47</v>
      </c>
      <c r="L88" s="374" t="s">
        <v>39</v>
      </c>
    </row>
    <row r="89" spans="1:12" s="158" customFormat="1" ht="29.4" customHeight="1" x14ac:dyDescent="0.35">
      <c r="A89" s="404"/>
      <c r="B89" s="405"/>
      <c r="C89" s="405"/>
      <c r="D89" s="405"/>
      <c r="E89" s="405"/>
      <c r="F89" s="406"/>
      <c r="G89" s="371"/>
      <c r="H89" s="373"/>
      <c r="I89" s="375"/>
      <c r="J89" s="375"/>
      <c r="K89" s="373"/>
      <c r="L89" s="375"/>
    </row>
    <row r="90" spans="1:12" s="158" customFormat="1" ht="14.4" hidden="1" customHeight="1" x14ac:dyDescent="0.35">
      <c r="A90" s="21"/>
      <c r="B90" s="368"/>
      <c r="C90" s="370"/>
      <c r="D90" s="368"/>
      <c r="E90" s="369"/>
      <c r="F90" s="370"/>
      <c r="G90" s="184"/>
      <c r="H90" s="183"/>
      <c r="I90" s="183"/>
      <c r="J90" s="172">
        <f>CEILING(G90*H90*I90,1)</f>
        <v>0</v>
      </c>
      <c r="K90" s="183"/>
      <c r="L90" s="172">
        <f>IF(J90-K90&lt;0,0,J90-K90)</f>
        <v>0</v>
      </c>
    </row>
    <row r="91" spans="1:12" s="158" customFormat="1" ht="30" customHeight="1" x14ac:dyDescent="0.35">
      <c r="A91" s="21"/>
      <c r="B91" s="368"/>
      <c r="C91" s="370"/>
      <c r="D91" s="368"/>
      <c r="E91" s="369"/>
      <c r="F91" s="370"/>
      <c r="G91" s="184"/>
      <c r="H91" s="183"/>
      <c r="I91" s="183"/>
      <c r="J91" s="172">
        <f>CEILING(G91*H91*I91,1)</f>
        <v>0</v>
      </c>
      <c r="K91" s="183"/>
      <c r="L91" s="172">
        <f>IF(J91-K91&lt;0,0,J91-K91)</f>
        <v>0</v>
      </c>
    </row>
    <row r="92" spans="1:12" s="158" customFormat="1" ht="14.4" hidden="1" customHeight="1" x14ac:dyDescent="0.35">
      <c r="A92" s="21"/>
      <c r="B92" s="368"/>
      <c r="C92" s="370"/>
      <c r="D92" s="368"/>
      <c r="E92" s="369"/>
      <c r="F92" s="370"/>
      <c r="G92" s="184"/>
      <c r="H92" s="183"/>
      <c r="I92" s="183"/>
      <c r="J92" s="172">
        <f>CEILING(G92*H92*I92,1)</f>
        <v>0</v>
      </c>
      <c r="K92" s="183"/>
      <c r="L92" s="172">
        <f>IF(J92-K92&lt;0,0,J92-K92)</f>
        <v>0</v>
      </c>
    </row>
    <row r="93" spans="1:12" s="158" customFormat="1" ht="14.4" customHeight="1" x14ac:dyDescent="0.35">
      <c r="A93" s="365" t="s">
        <v>16</v>
      </c>
      <c r="B93" s="366"/>
      <c r="C93" s="366"/>
      <c r="D93" s="366"/>
      <c r="E93" s="366"/>
      <c r="F93" s="366"/>
      <c r="G93" s="366"/>
      <c r="H93" s="366"/>
      <c r="I93" s="367"/>
      <c r="J93" s="172">
        <f>SUM(J90:J92)</f>
        <v>0</v>
      </c>
      <c r="K93" s="172">
        <f>SUM(K90:K92)</f>
        <v>0</v>
      </c>
      <c r="L93" s="172">
        <f>SUM(L90:L92)</f>
        <v>0</v>
      </c>
    </row>
    <row r="94" spans="1:12" ht="22.5" customHeight="1" x14ac:dyDescent="0.35">
      <c r="A94" s="25" t="s">
        <v>17</v>
      </c>
      <c r="B94" s="135"/>
      <c r="C94" s="136"/>
      <c r="D94" s="136"/>
      <c r="E94" s="136"/>
      <c r="F94" s="136"/>
      <c r="G94" s="136"/>
      <c r="H94" s="136"/>
      <c r="I94" s="136"/>
      <c r="J94" s="23"/>
      <c r="K94" s="23"/>
      <c r="L94" s="24"/>
    </row>
    <row r="95" spans="1:12" ht="200.15" customHeight="1" x14ac:dyDescent="0.35">
      <c r="A95" s="352"/>
      <c r="B95" s="353"/>
      <c r="C95" s="353"/>
      <c r="D95" s="353"/>
      <c r="E95" s="353"/>
      <c r="F95" s="353"/>
      <c r="G95" s="353"/>
      <c r="H95" s="353"/>
      <c r="I95" s="353"/>
      <c r="J95" s="353"/>
      <c r="K95" s="353"/>
      <c r="L95" s="354"/>
    </row>
    <row r="96" spans="1:12" ht="16.5" hidden="1" customHeight="1" x14ac:dyDescent="0.35">
      <c r="A96" s="358"/>
      <c r="B96" s="359"/>
      <c r="C96" s="359"/>
      <c r="D96" s="359"/>
      <c r="E96" s="359"/>
      <c r="F96" s="359"/>
      <c r="G96" s="359"/>
      <c r="H96" s="359"/>
      <c r="I96" s="359"/>
      <c r="J96" s="359"/>
      <c r="K96" s="359"/>
      <c r="L96" s="360"/>
    </row>
    <row r="97" spans="1:12" ht="17.399999999999999" customHeight="1" x14ac:dyDescent="0.35">
      <c r="A97" s="512" t="s">
        <v>191</v>
      </c>
      <c r="B97" s="513"/>
      <c r="C97" s="147"/>
      <c r="D97" s="147"/>
      <c r="E97" s="147"/>
      <c r="F97" s="147"/>
      <c r="G97" s="147"/>
      <c r="H97" s="147"/>
      <c r="I97" s="147"/>
      <c r="J97" s="147"/>
      <c r="K97" s="147"/>
      <c r="L97" s="114"/>
    </row>
    <row r="98" spans="1:12" ht="28.25" customHeight="1" x14ac:dyDescent="0.35">
      <c r="A98" s="381" t="s">
        <v>15</v>
      </c>
      <c r="B98" s="385"/>
      <c r="C98" s="381" t="s">
        <v>186</v>
      </c>
      <c r="D98" s="382"/>
      <c r="E98" s="382"/>
      <c r="F98" s="382"/>
      <c r="G98" s="382"/>
      <c r="H98" s="381" t="s">
        <v>277</v>
      </c>
      <c r="I98" s="385"/>
      <c r="J98" s="112"/>
      <c r="K98" s="112"/>
      <c r="L98" s="113"/>
    </row>
    <row r="99" spans="1:12" ht="100" customHeight="1" x14ac:dyDescent="0.35">
      <c r="A99" s="379" t="s">
        <v>197</v>
      </c>
      <c r="B99" s="400"/>
      <c r="C99" s="379" t="s">
        <v>198</v>
      </c>
      <c r="D99" s="380"/>
      <c r="E99" s="380"/>
      <c r="F99" s="380"/>
      <c r="G99" s="380"/>
      <c r="H99" s="379" t="s">
        <v>296</v>
      </c>
      <c r="I99" s="400"/>
      <c r="J99" s="69"/>
      <c r="K99" s="69"/>
      <c r="L99" s="107"/>
    </row>
    <row r="100" spans="1:12" ht="23.4" customHeight="1" x14ac:dyDescent="0.35">
      <c r="A100" s="412"/>
      <c r="B100" s="413"/>
      <c r="C100" s="103"/>
      <c r="D100" s="103"/>
      <c r="E100" s="103"/>
      <c r="F100" s="103"/>
      <c r="G100" s="103"/>
      <c r="H100" s="102"/>
      <c r="I100" s="159"/>
      <c r="J100" s="371" t="s">
        <v>49</v>
      </c>
      <c r="K100" s="389" t="s">
        <v>47</v>
      </c>
      <c r="L100" s="371" t="s">
        <v>39</v>
      </c>
    </row>
    <row r="101" spans="1:12" ht="30" customHeight="1" x14ac:dyDescent="0.35">
      <c r="A101" s="415"/>
      <c r="B101" s="416"/>
      <c r="C101" s="105"/>
      <c r="D101" s="105"/>
      <c r="E101" s="105"/>
      <c r="F101" s="105"/>
      <c r="G101" s="105"/>
      <c r="H101" s="104"/>
      <c r="I101" s="106"/>
      <c r="J101" s="388"/>
      <c r="K101" s="389"/>
      <c r="L101" s="371"/>
    </row>
    <row r="102" spans="1:12" ht="30" hidden="1" customHeight="1" x14ac:dyDescent="0.35">
      <c r="A102" s="383"/>
      <c r="B102" s="384"/>
      <c r="C102" s="435"/>
      <c r="D102" s="436"/>
      <c r="E102" s="436"/>
      <c r="F102" s="436"/>
      <c r="G102" s="436"/>
      <c r="H102" s="435"/>
      <c r="I102" s="437"/>
      <c r="J102" s="93"/>
      <c r="K102" s="97"/>
      <c r="L102" s="92">
        <f>IF(J102-K102&lt;0,0,J102-K102)</f>
        <v>0</v>
      </c>
    </row>
    <row r="103" spans="1:12" ht="30" customHeight="1" x14ac:dyDescent="0.35">
      <c r="A103" s="383"/>
      <c r="B103" s="384"/>
      <c r="C103" s="435"/>
      <c r="D103" s="436"/>
      <c r="E103" s="436"/>
      <c r="F103" s="436"/>
      <c r="G103" s="436"/>
      <c r="H103" s="435"/>
      <c r="I103" s="437"/>
      <c r="J103" s="134"/>
      <c r="K103" s="149"/>
      <c r="L103" s="138">
        <f>IF(J103-K103&lt;0,0,J103-K103)</f>
        <v>0</v>
      </c>
    </row>
    <row r="104" spans="1:12" hidden="1" x14ac:dyDescent="0.35">
      <c r="A104" s="496"/>
      <c r="B104" s="497"/>
      <c r="C104" s="496"/>
      <c r="D104" s="508"/>
      <c r="E104" s="508"/>
      <c r="F104" s="508"/>
      <c r="G104" s="508"/>
      <c r="H104" s="496"/>
      <c r="I104" s="497"/>
      <c r="J104" s="37"/>
      <c r="K104" s="38"/>
      <c r="L104" s="31">
        <f>IF(J104-K104&lt;0,0,J104-K104)</f>
        <v>0</v>
      </c>
    </row>
    <row r="105" spans="1:12" s="158" customFormat="1" ht="14.4" customHeight="1" x14ac:dyDescent="0.3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 customHeight="1" x14ac:dyDescent="0.35">
      <c r="A106" s="506" t="s">
        <v>297</v>
      </c>
      <c r="B106" s="507"/>
      <c r="C106" s="197"/>
      <c r="D106" s="197"/>
      <c r="E106" s="197"/>
      <c r="F106" s="197"/>
      <c r="G106" s="197"/>
      <c r="H106" s="173"/>
      <c r="I106" s="173"/>
      <c r="J106" s="174"/>
      <c r="K106" s="174"/>
      <c r="L106" s="175"/>
    </row>
    <row r="107" spans="1:12" s="158" customFormat="1" ht="14.4" customHeight="1" x14ac:dyDescent="0.35">
      <c r="A107" s="177" t="s">
        <v>10</v>
      </c>
      <c r="B107" s="397" t="s">
        <v>11</v>
      </c>
      <c r="C107" s="398"/>
      <c r="D107" s="397" t="s">
        <v>12</v>
      </c>
      <c r="E107" s="399"/>
      <c r="F107" s="398"/>
      <c r="G107" s="397" t="s">
        <v>2</v>
      </c>
      <c r="H107" s="399"/>
      <c r="I107" s="399"/>
      <c r="J107" s="399"/>
      <c r="K107" s="399"/>
      <c r="L107" s="398"/>
    </row>
    <row r="108" spans="1:12" s="158" customFormat="1" ht="43.25" customHeight="1" x14ac:dyDescent="0.35">
      <c r="A108" s="171" t="s">
        <v>19</v>
      </c>
      <c r="B108" s="379" t="s">
        <v>55</v>
      </c>
      <c r="C108" s="400"/>
      <c r="D108" s="379" t="s">
        <v>20</v>
      </c>
      <c r="E108" s="380"/>
      <c r="F108" s="400"/>
      <c r="G108" s="379" t="s">
        <v>23</v>
      </c>
      <c r="H108" s="380"/>
      <c r="I108" s="380"/>
      <c r="J108" s="380"/>
      <c r="K108" s="380"/>
      <c r="L108" s="400"/>
    </row>
    <row r="109" spans="1:12" s="158" customFormat="1" ht="8.4" customHeight="1" x14ac:dyDescent="0.35">
      <c r="A109" s="401"/>
      <c r="B109" s="402"/>
      <c r="C109" s="402"/>
      <c r="D109" s="402"/>
      <c r="E109" s="402"/>
      <c r="F109" s="403"/>
      <c r="G109" s="371" t="s">
        <v>21</v>
      </c>
      <c r="H109" s="372" t="s">
        <v>45</v>
      </c>
      <c r="I109" s="374" t="s">
        <v>22</v>
      </c>
      <c r="J109" s="374" t="s">
        <v>49</v>
      </c>
      <c r="K109" s="372" t="s">
        <v>47</v>
      </c>
      <c r="L109" s="374" t="s">
        <v>39</v>
      </c>
    </row>
    <row r="110" spans="1:12" s="158" customFormat="1" ht="29.4" customHeight="1" x14ac:dyDescent="0.35">
      <c r="A110" s="404"/>
      <c r="B110" s="405"/>
      <c r="C110" s="405"/>
      <c r="D110" s="405"/>
      <c r="E110" s="405"/>
      <c r="F110" s="406"/>
      <c r="G110" s="371"/>
      <c r="H110" s="373"/>
      <c r="I110" s="375"/>
      <c r="J110" s="375"/>
      <c r="K110" s="373"/>
      <c r="L110" s="375"/>
    </row>
    <row r="111" spans="1:12" s="158" customFormat="1" ht="14.4" hidden="1" customHeight="1" x14ac:dyDescent="0.35">
      <c r="A111" s="21"/>
      <c r="B111" s="368"/>
      <c r="C111" s="370"/>
      <c r="D111" s="368"/>
      <c r="E111" s="369"/>
      <c r="F111" s="370"/>
      <c r="G111" s="184"/>
      <c r="H111" s="183"/>
      <c r="I111" s="183"/>
      <c r="J111" s="172">
        <f>CEILING(G111*H111*I111,1)</f>
        <v>0</v>
      </c>
      <c r="K111" s="183"/>
      <c r="L111" s="172">
        <f>IF(J111-K111&lt;0,0,J111-K111)</f>
        <v>0</v>
      </c>
    </row>
    <row r="112" spans="1:12" s="158" customFormat="1" ht="30" customHeight="1" x14ac:dyDescent="0.35">
      <c r="A112" s="21"/>
      <c r="B112" s="368"/>
      <c r="C112" s="370"/>
      <c r="D112" s="368"/>
      <c r="E112" s="369"/>
      <c r="F112" s="370"/>
      <c r="G112" s="184"/>
      <c r="H112" s="183"/>
      <c r="I112" s="183"/>
      <c r="J112" s="172">
        <f>CEILING(G112*H112*I112,1)</f>
        <v>0</v>
      </c>
      <c r="K112" s="183"/>
      <c r="L112" s="172">
        <f>IF(J112-K112&lt;0,0,J112-K112)</f>
        <v>0</v>
      </c>
    </row>
    <row r="113" spans="1:12" s="158" customFormat="1" ht="14.4" hidden="1" customHeight="1" x14ac:dyDescent="0.35">
      <c r="A113" s="21"/>
      <c r="B113" s="368"/>
      <c r="C113" s="370"/>
      <c r="D113" s="368"/>
      <c r="E113" s="369"/>
      <c r="F113" s="370"/>
      <c r="G113" s="184"/>
      <c r="H113" s="183"/>
      <c r="I113" s="183"/>
      <c r="J113" s="172">
        <f>CEILING(G113*H113*I113,1)</f>
        <v>0</v>
      </c>
      <c r="K113" s="183"/>
      <c r="L113" s="172">
        <f>IF(J113-K113&lt;0,0,J113-K113)</f>
        <v>0</v>
      </c>
    </row>
    <row r="114" spans="1:12" s="158" customFormat="1" ht="14.4" customHeight="1" x14ac:dyDescent="0.35">
      <c r="A114" s="365" t="s">
        <v>16</v>
      </c>
      <c r="B114" s="366"/>
      <c r="C114" s="366"/>
      <c r="D114" s="366"/>
      <c r="E114" s="366"/>
      <c r="F114" s="366"/>
      <c r="G114" s="366"/>
      <c r="H114" s="366"/>
      <c r="I114" s="367"/>
      <c r="J114" s="172">
        <f>SUM(J111:J113)</f>
        <v>0</v>
      </c>
      <c r="K114" s="172">
        <f>SUM(K111:K113)</f>
        <v>0</v>
      </c>
      <c r="L114" s="172">
        <f>SUM(L111:L113)</f>
        <v>0</v>
      </c>
    </row>
    <row r="115" spans="1:12" ht="22.5" customHeight="1" x14ac:dyDescent="0.35">
      <c r="A115" s="25" t="s">
        <v>17</v>
      </c>
      <c r="B115" s="135"/>
      <c r="C115" s="136"/>
      <c r="D115" s="136"/>
      <c r="E115" s="136"/>
      <c r="F115" s="136"/>
      <c r="G115" s="136"/>
      <c r="H115" s="136"/>
      <c r="I115" s="136"/>
      <c r="J115" s="23"/>
      <c r="K115" s="23"/>
      <c r="L115" s="24"/>
    </row>
    <row r="116" spans="1:12" ht="200.15" customHeight="1" x14ac:dyDescent="0.35">
      <c r="A116" s="355"/>
      <c r="B116" s="356"/>
      <c r="C116" s="356"/>
      <c r="D116" s="356"/>
      <c r="E116" s="356"/>
      <c r="F116" s="356"/>
      <c r="G116" s="356"/>
      <c r="H116" s="356"/>
      <c r="I116" s="356"/>
      <c r="J116" s="356"/>
      <c r="K116" s="356"/>
      <c r="L116" s="357"/>
    </row>
    <row r="117" spans="1:12" ht="16.5" hidden="1" customHeight="1" x14ac:dyDescent="0.35">
      <c r="A117" s="358"/>
      <c r="B117" s="359"/>
      <c r="C117" s="359"/>
      <c r="D117" s="359"/>
      <c r="E117" s="359"/>
      <c r="F117" s="359"/>
      <c r="G117" s="359"/>
      <c r="H117" s="359"/>
      <c r="I117" s="359"/>
      <c r="J117" s="359"/>
      <c r="K117" s="359"/>
      <c r="L117" s="360"/>
    </row>
    <row r="118" spans="1:12" x14ac:dyDescent="0.35">
      <c r="A118" s="115" t="s">
        <v>274</v>
      </c>
      <c r="B118" s="116"/>
      <c r="C118" s="116"/>
      <c r="D118" s="116"/>
      <c r="E118" s="116"/>
      <c r="F118" s="116"/>
      <c r="G118" s="116"/>
      <c r="H118" s="116"/>
      <c r="I118" s="116"/>
      <c r="J118" s="116"/>
      <c r="K118" s="116"/>
      <c r="L118" s="117"/>
    </row>
    <row r="119" spans="1:12" ht="14" customHeight="1" x14ac:dyDescent="0.35">
      <c r="A119" s="444" t="s">
        <v>36</v>
      </c>
      <c r="B119" s="443"/>
      <c r="C119" s="442" t="s">
        <v>2</v>
      </c>
      <c r="D119" s="442"/>
      <c r="E119" s="442"/>
      <c r="F119" s="442"/>
      <c r="G119" s="442"/>
      <c r="H119" s="442"/>
      <c r="I119" s="442"/>
      <c r="J119" s="442"/>
      <c r="K119" s="442"/>
      <c r="L119" s="443"/>
    </row>
    <row r="120" spans="1:12" ht="41" customHeight="1" x14ac:dyDescent="0.35">
      <c r="A120" s="379" t="s">
        <v>194</v>
      </c>
      <c r="B120" s="400"/>
      <c r="C120" s="380" t="s">
        <v>195</v>
      </c>
      <c r="D120" s="380"/>
      <c r="E120" s="380"/>
      <c r="F120" s="380"/>
      <c r="G120" s="380"/>
      <c r="H120" s="380"/>
      <c r="I120" s="380"/>
      <c r="J120" s="380"/>
      <c r="K120" s="380"/>
      <c r="L120" s="400"/>
    </row>
    <row r="121" spans="1:12" ht="26.4" customHeight="1" x14ac:dyDescent="0.35">
      <c r="A121" s="102"/>
      <c r="B121" s="103"/>
      <c r="C121" s="445" t="s">
        <v>192</v>
      </c>
      <c r="D121" s="446"/>
      <c r="E121" s="449" t="s">
        <v>184</v>
      </c>
      <c r="F121" s="401" t="s">
        <v>21</v>
      </c>
      <c r="G121" s="402"/>
      <c r="H121" s="401" t="s">
        <v>193</v>
      </c>
      <c r="I121" s="403"/>
      <c r="J121" s="374" t="s">
        <v>49</v>
      </c>
      <c r="K121" s="372" t="s">
        <v>47</v>
      </c>
      <c r="L121" s="374" t="s">
        <v>39</v>
      </c>
    </row>
    <row r="122" spans="1:12" ht="26.4" customHeight="1" x14ac:dyDescent="0.35">
      <c r="A122" s="109"/>
      <c r="B122" s="110"/>
      <c r="C122" s="447"/>
      <c r="D122" s="448"/>
      <c r="E122" s="450"/>
      <c r="F122" s="404"/>
      <c r="G122" s="405"/>
      <c r="H122" s="404"/>
      <c r="I122" s="406"/>
      <c r="J122" s="375"/>
      <c r="K122" s="373"/>
      <c r="L122" s="375"/>
    </row>
    <row r="123" spans="1:12" ht="18" hidden="1" customHeight="1" x14ac:dyDescent="0.35">
      <c r="A123" s="383"/>
      <c r="B123" s="384"/>
      <c r="C123" s="435"/>
      <c r="D123" s="437"/>
      <c r="E123" s="94"/>
      <c r="F123" s="438"/>
      <c r="G123" s="439"/>
      <c r="H123" s="440"/>
      <c r="I123" s="441"/>
      <c r="J123" s="96">
        <f>CEILING(C123*F123*H123,1)</f>
        <v>0</v>
      </c>
      <c r="K123" s="165"/>
      <c r="L123" s="92">
        <f>IF(J123-K123&lt;0,0,J123-K123)</f>
        <v>0</v>
      </c>
    </row>
    <row r="124" spans="1:12" ht="30" customHeight="1" x14ac:dyDescent="0.35">
      <c r="A124" s="383"/>
      <c r="B124" s="384"/>
      <c r="C124" s="435"/>
      <c r="D124" s="437"/>
      <c r="E124" s="137"/>
      <c r="F124" s="438"/>
      <c r="G124" s="439"/>
      <c r="H124" s="440"/>
      <c r="I124" s="441"/>
      <c r="J124" s="142">
        <f>CEILING(C124*F124*H124,1)</f>
        <v>0</v>
      </c>
      <c r="K124" s="164"/>
      <c r="L124" s="138">
        <f>IF(J124-K124&lt;0,0,J124-K124)</f>
        <v>0</v>
      </c>
    </row>
    <row r="125" spans="1:12" ht="20" hidden="1" customHeight="1" x14ac:dyDescent="0.35">
      <c r="A125" s="383"/>
      <c r="B125" s="384"/>
      <c r="C125" s="435"/>
      <c r="D125" s="437"/>
      <c r="E125" s="94"/>
      <c r="F125" s="438"/>
      <c r="G125" s="439"/>
      <c r="H125" s="440"/>
      <c r="I125" s="441"/>
      <c r="J125" s="96">
        <f>CEILING(C125*F125*H125,1)</f>
        <v>0</v>
      </c>
      <c r="K125" s="95"/>
      <c r="L125" s="92">
        <f>IF(J125-K125&lt;0,0,J125-K125)</f>
        <v>0</v>
      </c>
    </row>
    <row r="126" spans="1:12" s="158" customFormat="1" ht="14.4" customHeight="1" x14ac:dyDescent="0.35">
      <c r="A126" s="407" t="s">
        <v>41</v>
      </c>
      <c r="B126" s="408"/>
      <c r="C126" s="408"/>
      <c r="D126" s="408"/>
      <c r="E126" s="408"/>
      <c r="F126" s="408"/>
      <c r="G126" s="408"/>
      <c r="H126" s="408"/>
      <c r="I126" s="409"/>
      <c r="J126" s="157">
        <f>SUM(J123:J125)</f>
        <v>0</v>
      </c>
      <c r="K126" s="157">
        <f>SUM(K123:K125)</f>
        <v>0</v>
      </c>
      <c r="L126" s="157">
        <f>SUM(L123:L125)</f>
        <v>0</v>
      </c>
    </row>
    <row r="127" spans="1:12" ht="23.4" customHeight="1" x14ac:dyDescent="0.35">
      <c r="A127" s="25" t="s">
        <v>17</v>
      </c>
      <c r="B127" s="135"/>
      <c r="C127" s="136"/>
      <c r="D127" s="136"/>
      <c r="E127" s="136"/>
      <c r="F127" s="136"/>
      <c r="G127" s="136"/>
      <c r="H127" s="136"/>
      <c r="I127" s="136"/>
      <c r="J127" s="23"/>
      <c r="K127" s="23"/>
      <c r="L127" s="24"/>
    </row>
    <row r="128" spans="1:12" ht="200" customHeight="1" x14ac:dyDescent="0.35">
      <c r="A128" s="355"/>
      <c r="B128" s="356"/>
      <c r="C128" s="356"/>
      <c r="D128" s="356"/>
      <c r="E128" s="356"/>
      <c r="F128" s="356"/>
      <c r="G128" s="356"/>
      <c r="H128" s="356"/>
      <c r="I128" s="356"/>
      <c r="J128" s="356"/>
      <c r="K128" s="356"/>
      <c r="L128" s="357"/>
    </row>
    <row r="129" spans="1:12" ht="14.4" hidden="1" customHeight="1" x14ac:dyDescent="0.35">
      <c r="A129" s="358"/>
      <c r="B129" s="359"/>
      <c r="C129" s="359"/>
      <c r="D129" s="359"/>
      <c r="E129" s="359"/>
      <c r="F129" s="359"/>
      <c r="G129" s="359"/>
      <c r="H129" s="359"/>
      <c r="I129" s="359"/>
      <c r="J129" s="359"/>
      <c r="K129" s="359"/>
      <c r="L129" s="360"/>
    </row>
    <row r="130" spans="1:12" x14ac:dyDescent="0.35">
      <c r="A130" s="115" t="s">
        <v>275</v>
      </c>
      <c r="B130" s="116"/>
      <c r="C130" s="116"/>
      <c r="D130" s="116"/>
      <c r="E130" s="116"/>
      <c r="F130" s="116"/>
      <c r="G130" s="116"/>
      <c r="H130" s="116"/>
      <c r="I130" s="116"/>
      <c r="J130" s="116"/>
      <c r="K130" s="116"/>
      <c r="L130" s="117"/>
    </row>
    <row r="131" spans="1:12" ht="15" customHeight="1" x14ac:dyDescent="0.35">
      <c r="A131" s="444" t="s">
        <v>15</v>
      </c>
      <c r="B131" s="442"/>
      <c r="C131" s="443"/>
      <c r="D131" s="444" t="s">
        <v>2</v>
      </c>
      <c r="E131" s="442"/>
      <c r="F131" s="442"/>
      <c r="G131" s="442"/>
      <c r="H131" s="442"/>
      <c r="I131" s="442"/>
      <c r="J131" s="442"/>
      <c r="K131" s="442"/>
      <c r="L131" s="443"/>
    </row>
    <row r="132" spans="1:12" ht="15" customHeight="1" x14ac:dyDescent="0.35">
      <c r="A132" s="379" t="s">
        <v>56</v>
      </c>
      <c r="B132" s="380"/>
      <c r="C132" s="400"/>
      <c r="D132" s="379" t="s">
        <v>52</v>
      </c>
      <c r="E132" s="380"/>
      <c r="F132" s="380"/>
      <c r="G132" s="380"/>
      <c r="H132" s="380"/>
      <c r="I132" s="380"/>
      <c r="J132" s="380"/>
      <c r="K132" s="380"/>
      <c r="L132" s="400"/>
    </row>
    <row r="133" spans="1:12" ht="26" customHeight="1" x14ac:dyDescent="0.35">
      <c r="A133" s="412"/>
      <c r="B133" s="413"/>
      <c r="C133" s="414"/>
      <c r="D133" s="421" t="s">
        <v>57</v>
      </c>
      <c r="E133" s="421"/>
      <c r="F133" s="401" t="s">
        <v>61</v>
      </c>
      <c r="G133" s="402"/>
      <c r="H133" s="402"/>
      <c r="I133" s="403"/>
      <c r="J133" s="374" t="s">
        <v>49</v>
      </c>
      <c r="K133" s="372" t="s">
        <v>47</v>
      </c>
      <c r="L133" s="374" t="s">
        <v>39</v>
      </c>
    </row>
    <row r="134" spans="1:12" ht="31.5" customHeight="1" x14ac:dyDescent="0.35">
      <c r="A134" s="415"/>
      <c r="B134" s="416"/>
      <c r="C134" s="417"/>
      <c r="D134" s="421"/>
      <c r="E134" s="421"/>
      <c r="F134" s="404"/>
      <c r="G134" s="405"/>
      <c r="H134" s="405"/>
      <c r="I134" s="406"/>
      <c r="J134" s="375"/>
      <c r="K134" s="373"/>
      <c r="L134" s="375"/>
    </row>
    <row r="135" spans="1:12" ht="31.5" hidden="1" customHeight="1" x14ac:dyDescent="0.35">
      <c r="A135" s="383"/>
      <c r="B135" s="453"/>
      <c r="C135" s="384"/>
      <c r="D135" s="451"/>
      <c r="E135" s="451"/>
      <c r="F135" s="454"/>
      <c r="G135" s="455"/>
      <c r="H135" s="455"/>
      <c r="I135" s="456"/>
      <c r="J135" s="20">
        <f>CEILING(D135*F135,1)</f>
        <v>0</v>
      </c>
      <c r="K135" s="29"/>
      <c r="L135" s="20">
        <f>IF(J135-K135&lt;0,0,J135-K135)</f>
        <v>0</v>
      </c>
    </row>
    <row r="136" spans="1:12" ht="31.5" customHeight="1" x14ac:dyDescent="0.35">
      <c r="A136" s="383"/>
      <c r="B136" s="453"/>
      <c r="C136" s="384"/>
      <c r="D136" s="451"/>
      <c r="E136" s="451"/>
      <c r="F136" s="454"/>
      <c r="G136" s="455"/>
      <c r="H136" s="455"/>
      <c r="I136" s="456"/>
      <c r="J136" s="138">
        <f>CEILING(D136*F136,1)</f>
        <v>0</v>
      </c>
      <c r="K136" s="149"/>
      <c r="L136" s="138">
        <f>IF(J136-K136&lt;0,0,J136-K136)</f>
        <v>0</v>
      </c>
    </row>
    <row r="137" spans="1:12" hidden="1" x14ac:dyDescent="0.35">
      <c r="A137" s="460"/>
      <c r="B137" s="461"/>
      <c r="C137" s="462"/>
      <c r="D137" s="452"/>
      <c r="E137" s="452"/>
      <c r="F137" s="457"/>
      <c r="G137" s="458"/>
      <c r="H137" s="458"/>
      <c r="I137" s="459"/>
      <c r="J137" s="20">
        <f>CEILING(D137*F137,1)</f>
        <v>0</v>
      </c>
      <c r="K137" s="32"/>
      <c r="L137" s="20">
        <f>IF(J137-K137&lt;0,0,J137-K137)</f>
        <v>0</v>
      </c>
    </row>
    <row r="138" spans="1:12" s="158" customFormat="1" ht="14.4" customHeight="1" x14ac:dyDescent="0.35">
      <c r="A138" s="407" t="s">
        <v>41</v>
      </c>
      <c r="B138" s="408"/>
      <c r="C138" s="408"/>
      <c r="D138" s="408"/>
      <c r="E138" s="408"/>
      <c r="F138" s="408"/>
      <c r="G138" s="408"/>
      <c r="H138" s="408"/>
      <c r="I138" s="409"/>
      <c r="J138" s="157">
        <f>SUM(J135:J137)</f>
        <v>0</v>
      </c>
      <c r="K138" s="157">
        <f>SUM(K135:K137)</f>
        <v>0</v>
      </c>
      <c r="L138" s="157">
        <f>SUM(L135:L137)</f>
        <v>0</v>
      </c>
    </row>
    <row r="139" spans="1:12" ht="26" customHeight="1" x14ac:dyDescent="0.35">
      <c r="A139" s="25" t="s">
        <v>17</v>
      </c>
      <c r="B139" s="135"/>
      <c r="C139" s="136"/>
      <c r="D139" s="136"/>
      <c r="E139" s="136"/>
      <c r="F139" s="136"/>
      <c r="G139" s="136"/>
      <c r="H139" s="136"/>
      <c r="I139" s="136"/>
      <c r="J139" s="23"/>
      <c r="K139" s="23"/>
      <c r="L139" s="24"/>
    </row>
    <row r="140" spans="1:12" ht="200" customHeight="1" x14ac:dyDescent="0.35">
      <c r="A140" s="355"/>
      <c r="B140" s="356"/>
      <c r="C140" s="356"/>
      <c r="D140" s="356"/>
      <c r="E140" s="356"/>
      <c r="F140" s="356"/>
      <c r="G140" s="356"/>
      <c r="H140" s="356"/>
      <c r="I140" s="356"/>
      <c r="J140" s="356"/>
      <c r="K140" s="356"/>
      <c r="L140" s="357"/>
    </row>
    <row r="141" spans="1:12" ht="14.4" hidden="1" customHeight="1" x14ac:dyDescent="0.35">
      <c r="A141" s="358"/>
      <c r="B141" s="359"/>
      <c r="C141" s="359"/>
      <c r="D141" s="359"/>
      <c r="E141" s="359"/>
      <c r="F141" s="359"/>
      <c r="G141" s="359"/>
      <c r="H141" s="359"/>
      <c r="I141" s="359"/>
      <c r="J141" s="359"/>
      <c r="K141" s="359"/>
      <c r="L141" s="360"/>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A60:I60"/>
    <mergeCell ref="B65:C65"/>
    <mergeCell ref="A67:C68"/>
    <mergeCell ref="B66:C66"/>
    <mergeCell ref="F67:I68"/>
    <mergeCell ref="B70:C70"/>
    <mergeCell ref="D70:E70"/>
    <mergeCell ref="F70:I70"/>
    <mergeCell ref="D69:E69"/>
    <mergeCell ref="D67:E68"/>
    <mergeCell ref="B69:C69"/>
    <mergeCell ref="A62:L63"/>
    <mergeCell ref="D65:L65"/>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 type="decimal" operator="greaterThan" allowBlank="1" showInputMessage="1" showErrorMessage="1" sqref="F9:I11 D21:I23 F33:I35 D45:I47 J102:J104 F123:I125 D69:I71 J81:J83 C123:D125 C9:D11 D135:I137">
      <formula1>0</formula1>
    </dataValidation>
    <dataValidation type="list" allowBlank="1" showInputMessage="1" showErrorMessage="1" sqref="H102:I104 K2:L3 H81:I83">
      <formula1>DemographicsYesNoSelection</formula1>
    </dataValidation>
    <dataValidation type="decimal" allowBlank="1" showInputMessage="1" showErrorMessage="1" sqref="M4:M8">
      <formula1>1</formula1>
      <formula2>100</formula2>
    </dataValidation>
    <dataValidation type="list" allowBlank="1" showInputMessage="1" showErrorMessage="1" sqref="E9:E11">
      <formula1>"hourly, daily, weekly, yearly"</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O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5" ht="69.75" customHeight="1" x14ac:dyDescent="0.7">
      <c r="A1" s="481" t="str">
        <f>'Budget Sheet Instructions'!A18</f>
        <v>Budget Detail - Year 2</v>
      </c>
      <c r="B1" s="482"/>
      <c r="C1" s="482"/>
      <c r="D1" s="482"/>
      <c r="E1" s="482"/>
      <c r="F1" s="482"/>
      <c r="G1" s="5"/>
      <c r="H1" s="483"/>
      <c r="I1" s="483"/>
      <c r="J1" s="483"/>
      <c r="K1" s="483"/>
      <c r="L1" s="484"/>
      <c r="M1" s="6"/>
      <c r="N1" s="6"/>
      <c r="O1" s="6"/>
    </row>
    <row r="2" spans="1:15" ht="15" customHeight="1" x14ac:dyDescent="0.35">
      <c r="A2" s="501" t="s">
        <v>300</v>
      </c>
      <c r="B2" s="502"/>
      <c r="C2" s="502"/>
      <c r="D2" s="502"/>
      <c r="E2" s="502"/>
      <c r="F2" s="502"/>
      <c r="G2" s="502"/>
      <c r="H2" s="502"/>
      <c r="I2" s="502"/>
      <c r="J2" s="503"/>
      <c r="K2" s="361"/>
      <c r="L2" s="362"/>
      <c r="M2" s="6"/>
      <c r="N2" s="6"/>
      <c r="O2" s="6"/>
    </row>
    <row r="3" spans="1:15" ht="15" customHeight="1" x14ac:dyDescent="0.35">
      <c r="A3" s="504" t="s">
        <v>299</v>
      </c>
      <c r="B3" s="505"/>
      <c r="C3" s="202"/>
      <c r="D3" s="202"/>
      <c r="E3" s="202"/>
      <c r="F3" s="202"/>
      <c r="G3" s="202"/>
      <c r="H3" s="202"/>
      <c r="I3" s="202"/>
      <c r="J3" s="203"/>
      <c r="K3" s="363"/>
      <c r="L3" s="364"/>
      <c r="M3" s="6"/>
      <c r="N3" s="6"/>
      <c r="O3" s="6"/>
    </row>
    <row r="4" spans="1:15" x14ac:dyDescent="0.35">
      <c r="A4" s="217" t="s">
        <v>27</v>
      </c>
      <c r="B4" s="218"/>
      <c r="C4" s="218"/>
      <c r="D4" s="218"/>
      <c r="E4" s="218"/>
      <c r="F4" s="218"/>
      <c r="G4" s="218"/>
      <c r="H4" s="218"/>
      <c r="I4" s="218"/>
      <c r="J4" s="218"/>
      <c r="K4" s="218"/>
      <c r="L4" s="114"/>
      <c r="M4" s="67"/>
      <c r="N4" s="6"/>
      <c r="O4" s="6"/>
    </row>
    <row r="5" spans="1:15" x14ac:dyDescent="0.35">
      <c r="A5" s="215" t="s">
        <v>42</v>
      </c>
      <c r="B5" s="211" t="s">
        <v>174</v>
      </c>
      <c r="C5" s="422" t="s">
        <v>2</v>
      </c>
      <c r="D5" s="410"/>
      <c r="E5" s="410"/>
      <c r="F5" s="410"/>
      <c r="G5" s="410"/>
      <c r="H5" s="410"/>
      <c r="I5" s="410"/>
      <c r="J5" s="410"/>
      <c r="K5" s="410"/>
      <c r="L5" s="411"/>
      <c r="M5" s="67"/>
      <c r="N5" s="6"/>
      <c r="O5" s="6"/>
    </row>
    <row r="6" spans="1:15" ht="28.5" customHeight="1" x14ac:dyDescent="0.35">
      <c r="A6" s="208" t="s">
        <v>173</v>
      </c>
      <c r="B6" s="208" t="s">
        <v>175</v>
      </c>
      <c r="C6" s="379" t="s">
        <v>48</v>
      </c>
      <c r="D6" s="380"/>
      <c r="E6" s="380"/>
      <c r="F6" s="380"/>
      <c r="G6" s="380"/>
      <c r="H6" s="380"/>
      <c r="I6" s="380"/>
      <c r="J6" s="380"/>
      <c r="K6" s="380"/>
      <c r="L6" s="400"/>
      <c r="M6" s="67"/>
      <c r="N6" s="6"/>
      <c r="O6" s="6"/>
    </row>
    <row r="7" spans="1:15" ht="15" customHeight="1" x14ac:dyDescent="0.3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35">
      <c r="A8" s="487"/>
      <c r="B8" s="487"/>
      <c r="C8" s="447"/>
      <c r="D8" s="448"/>
      <c r="E8" s="421"/>
      <c r="F8" s="404"/>
      <c r="G8" s="405"/>
      <c r="H8" s="404"/>
      <c r="I8" s="406"/>
      <c r="J8" s="371"/>
      <c r="K8" s="389"/>
      <c r="L8" s="371"/>
      <c r="M8" s="67"/>
      <c r="N8" s="6"/>
      <c r="O8" s="6"/>
    </row>
    <row r="9" spans="1:15" ht="30" hidden="1" customHeight="1" x14ac:dyDescent="0.35">
      <c r="A9" s="91"/>
      <c r="B9" s="91"/>
      <c r="C9" s="488"/>
      <c r="D9" s="489"/>
      <c r="E9" s="212"/>
      <c r="F9" s="485"/>
      <c r="G9" s="486"/>
      <c r="H9" s="490"/>
      <c r="I9" s="491"/>
      <c r="J9" s="182">
        <f>CEILING(C9*F9*H9,1)</f>
        <v>0</v>
      </c>
      <c r="K9" s="170"/>
      <c r="L9" s="182">
        <f>IF(J9-K9&lt;0,0,J9-K9)</f>
        <v>0</v>
      </c>
      <c r="M9" s="10"/>
      <c r="N9" s="6"/>
      <c r="O9" s="6"/>
    </row>
    <row r="10" spans="1:15" ht="30" customHeight="1" x14ac:dyDescent="0.35">
      <c r="A10" s="91"/>
      <c r="B10" s="91"/>
      <c r="C10" s="488"/>
      <c r="D10" s="489"/>
      <c r="E10" s="212"/>
      <c r="F10" s="485"/>
      <c r="G10" s="486"/>
      <c r="H10" s="490"/>
      <c r="I10" s="491"/>
      <c r="J10" s="182">
        <f>CEILING(C10*F10*H10,1)</f>
        <v>0</v>
      </c>
      <c r="K10" s="170"/>
      <c r="L10" s="182">
        <f>IF(J10-K10&lt;0,0,J10-K10)</f>
        <v>0</v>
      </c>
      <c r="M10" s="10"/>
      <c r="N10" s="6"/>
      <c r="O10" s="6"/>
    </row>
    <row r="11" spans="1:15" ht="30" hidden="1" customHeight="1" x14ac:dyDescent="0.35">
      <c r="A11" s="91"/>
      <c r="B11" s="91"/>
      <c r="C11" s="488"/>
      <c r="D11" s="489"/>
      <c r="E11" s="212"/>
      <c r="F11" s="485"/>
      <c r="G11" s="486"/>
      <c r="H11" s="490"/>
      <c r="I11" s="491"/>
      <c r="J11" s="182">
        <f>CEILING(C11*F11*H11,1)</f>
        <v>0</v>
      </c>
      <c r="K11" s="219"/>
      <c r="L11" s="182">
        <f>IF(J11-K11&lt;0,0,J11-K11)</f>
        <v>0</v>
      </c>
      <c r="M11" s="10"/>
      <c r="N11" s="6"/>
      <c r="O11" s="6"/>
    </row>
    <row r="12" spans="1:15" s="158" customFormat="1" ht="14.4" customHeight="1" x14ac:dyDescent="0.35">
      <c r="A12" s="407" t="s">
        <v>41</v>
      </c>
      <c r="B12" s="408"/>
      <c r="C12" s="408"/>
      <c r="D12" s="408"/>
      <c r="E12" s="408"/>
      <c r="F12" s="408"/>
      <c r="G12" s="408"/>
      <c r="H12" s="408"/>
      <c r="I12" s="409"/>
      <c r="J12" s="157">
        <f>SUM(J9:J11)</f>
        <v>0</v>
      </c>
      <c r="K12" s="157">
        <f>SUM(K9:K11)</f>
        <v>0</v>
      </c>
      <c r="L12" s="157">
        <f>SUM(L9:L11)</f>
        <v>0</v>
      </c>
    </row>
    <row r="13" spans="1:15" ht="22.5" customHeight="1" x14ac:dyDescent="0.35">
      <c r="A13" s="25" t="s">
        <v>17</v>
      </c>
      <c r="B13" s="206"/>
      <c r="C13" s="207"/>
      <c r="D13" s="207"/>
      <c r="E13" s="207"/>
      <c r="F13" s="207"/>
      <c r="G13" s="207"/>
      <c r="H13" s="207"/>
      <c r="I13" s="207"/>
      <c r="J13" s="23"/>
      <c r="K13" s="23"/>
      <c r="L13" s="24"/>
    </row>
    <row r="14" spans="1:15" ht="200.15" customHeight="1" x14ac:dyDescent="0.35">
      <c r="A14" s="352"/>
      <c r="B14" s="353"/>
      <c r="C14" s="353"/>
      <c r="D14" s="353"/>
      <c r="E14" s="353"/>
      <c r="F14" s="353"/>
      <c r="G14" s="353"/>
      <c r="H14" s="353"/>
      <c r="I14" s="353"/>
      <c r="J14" s="353"/>
      <c r="K14" s="353"/>
      <c r="L14" s="354"/>
    </row>
    <row r="15" spans="1:15" ht="16.5" hidden="1" customHeight="1" x14ac:dyDescent="0.35">
      <c r="A15" s="358"/>
      <c r="B15" s="359"/>
      <c r="C15" s="359"/>
      <c r="D15" s="359"/>
      <c r="E15" s="359"/>
      <c r="F15" s="359"/>
      <c r="G15" s="359"/>
      <c r="H15" s="359"/>
      <c r="I15" s="359"/>
      <c r="J15" s="359"/>
      <c r="K15" s="359"/>
      <c r="L15" s="360"/>
    </row>
    <row r="16" spans="1:15" x14ac:dyDescent="0.35">
      <c r="A16" s="217" t="s">
        <v>28</v>
      </c>
      <c r="B16" s="218"/>
      <c r="C16" s="218"/>
      <c r="D16" s="218"/>
      <c r="E16" s="218"/>
      <c r="F16" s="218"/>
      <c r="G16" s="218"/>
      <c r="H16" s="218"/>
      <c r="I16" s="218"/>
      <c r="J16" s="218"/>
      <c r="K16" s="218"/>
      <c r="L16" s="114"/>
    </row>
    <row r="17" spans="1:12" x14ac:dyDescent="0.35">
      <c r="A17" s="422" t="s">
        <v>42</v>
      </c>
      <c r="B17" s="410"/>
      <c r="C17" s="411"/>
      <c r="D17" s="479" t="s">
        <v>2</v>
      </c>
      <c r="E17" s="479"/>
      <c r="F17" s="479"/>
      <c r="G17" s="479"/>
      <c r="H17" s="479"/>
      <c r="I17" s="479"/>
      <c r="J17" s="479"/>
      <c r="K17" s="479"/>
      <c r="L17" s="479"/>
    </row>
    <row r="18" spans="1:12" ht="28.5" customHeight="1" x14ac:dyDescent="0.35">
      <c r="A18" s="379" t="s">
        <v>238</v>
      </c>
      <c r="B18" s="380"/>
      <c r="C18" s="400"/>
      <c r="D18" s="480" t="s">
        <v>54</v>
      </c>
      <c r="E18" s="480"/>
      <c r="F18" s="480"/>
      <c r="G18" s="480"/>
      <c r="H18" s="480"/>
      <c r="I18" s="480"/>
      <c r="J18" s="480"/>
      <c r="K18" s="480"/>
      <c r="L18" s="480"/>
    </row>
    <row r="19" spans="1:12" ht="15" customHeight="1" x14ac:dyDescent="0.35">
      <c r="A19" s="412"/>
      <c r="B19" s="413"/>
      <c r="C19" s="414"/>
      <c r="D19" s="421" t="s">
        <v>57</v>
      </c>
      <c r="E19" s="421"/>
      <c r="F19" s="401" t="s">
        <v>46</v>
      </c>
      <c r="G19" s="402"/>
      <c r="H19" s="402"/>
      <c r="I19" s="403"/>
      <c r="J19" s="371" t="s">
        <v>49</v>
      </c>
      <c r="K19" s="389" t="s">
        <v>47</v>
      </c>
      <c r="L19" s="371" t="s">
        <v>39</v>
      </c>
    </row>
    <row r="20" spans="1:12" ht="20.25" customHeight="1" x14ac:dyDescent="0.35">
      <c r="A20" s="415"/>
      <c r="B20" s="416"/>
      <c r="C20" s="417"/>
      <c r="D20" s="421"/>
      <c r="E20" s="421"/>
      <c r="F20" s="404"/>
      <c r="G20" s="405"/>
      <c r="H20" s="405"/>
      <c r="I20" s="406"/>
      <c r="J20" s="371"/>
      <c r="K20" s="389"/>
      <c r="L20" s="371"/>
    </row>
    <row r="21" spans="1:12" ht="30" hidden="1" customHeight="1" x14ac:dyDescent="0.35">
      <c r="A21" s="391"/>
      <c r="B21" s="392"/>
      <c r="C21" s="393"/>
      <c r="D21" s="438"/>
      <c r="E21" s="494"/>
      <c r="F21" s="467"/>
      <c r="G21" s="468"/>
      <c r="H21" s="468"/>
      <c r="I21" s="469"/>
      <c r="J21" s="182">
        <f>CEILING(D21*F21,1)</f>
        <v>0</v>
      </c>
      <c r="K21" s="170"/>
      <c r="L21" s="182">
        <f>IF(J21-K21&lt;0,0,J21-K21)</f>
        <v>0</v>
      </c>
    </row>
    <row r="22" spans="1:12" ht="30" customHeight="1" x14ac:dyDescent="0.35">
      <c r="A22" s="391"/>
      <c r="B22" s="392"/>
      <c r="C22" s="393"/>
      <c r="D22" s="438"/>
      <c r="E22" s="494"/>
      <c r="F22" s="467"/>
      <c r="G22" s="468"/>
      <c r="H22" s="468"/>
      <c r="I22" s="469"/>
      <c r="J22" s="182">
        <f>CEILING(D22*F22,1)</f>
        <v>0</v>
      </c>
      <c r="K22" s="170"/>
      <c r="L22" s="182">
        <f>IF(J22-K22&lt;0,0,J22-K22)</f>
        <v>0</v>
      </c>
    </row>
    <row r="23" spans="1:12" ht="30" hidden="1" customHeight="1" x14ac:dyDescent="0.35">
      <c r="A23" s="473"/>
      <c r="B23" s="474"/>
      <c r="C23" s="475"/>
      <c r="D23" s="438"/>
      <c r="E23" s="494"/>
      <c r="F23" s="470"/>
      <c r="G23" s="471"/>
      <c r="H23" s="471"/>
      <c r="I23" s="472"/>
      <c r="J23" s="182">
        <f>CEILING(D23*F23,1)</f>
        <v>0</v>
      </c>
      <c r="K23" s="219"/>
      <c r="L23" s="182">
        <f>IF(J23-K23&lt;0,0,J23-K23)</f>
        <v>0</v>
      </c>
    </row>
    <row r="24" spans="1:12" s="158" customFormat="1" ht="14.4" customHeight="1" x14ac:dyDescent="0.35">
      <c r="A24" s="407" t="s">
        <v>41</v>
      </c>
      <c r="B24" s="408"/>
      <c r="C24" s="408"/>
      <c r="D24" s="408"/>
      <c r="E24" s="408"/>
      <c r="F24" s="408"/>
      <c r="G24" s="408"/>
      <c r="H24" s="408"/>
      <c r="I24" s="409"/>
      <c r="J24" s="157">
        <f>SUM(J21:J23)</f>
        <v>0</v>
      </c>
      <c r="K24" s="157">
        <f>SUM(K21:K23)</f>
        <v>0</v>
      </c>
      <c r="L24" s="157">
        <f>SUM(L21:L23)</f>
        <v>0</v>
      </c>
    </row>
    <row r="25" spans="1:12" ht="22.5" customHeight="1" x14ac:dyDescent="0.35">
      <c r="A25" s="25" t="s">
        <v>17</v>
      </c>
      <c r="B25" s="206"/>
      <c r="C25" s="207"/>
      <c r="D25" s="207"/>
      <c r="E25" s="207"/>
      <c r="F25" s="207"/>
      <c r="G25" s="207"/>
      <c r="H25" s="207"/>
      <c r="I25" s="207"/>
      <c r="J25" s="23"/>
      <c r="K25" s="23"/>
      <c r="L25" s="24"/>
    </row>
    <row r="26" spans="1:12" ht="200.15" customHeight="1" x14ac:dyDescent="0.35">
      <c r="A26" s="355"/>
      <c r="B26" s="356"/>
      <c r="C26" s="356"/>
      <c r="D26" s="356"/>
      <c r="E26" s="356"/>
      <c r="F26" s="356"/>
      <c r="G26" s="356"/>
      <c r="H26" s="356"/>
      <c r="I26" s="356"/>
      <c r="J26" s="356"/>
      <c r="K26" s="356"/>
      <c r="L26" s="357"/>
    </row>
    <row r="27" spans="1:12" ht="16.5" hidden="1" customHeight="1" x14ac:dyDescent="0.35">
      <c r="A27" s="358"/>
      <c r="B27" s="359"/>
      <c r="C27" s="359"/>
      <c r="D27" s="359"/>
      <c r="E27" s="359"/>
      <c r="F27" s="359"/>
      <c r="G27" s="359"/>
      <c r="H27" s="359"/>
      <c r="I27" s="359"/>
      <c r="J27" s="359"/>
      <c r="K27" s="359"/>
      <c r="L27" s="360"/>
    </row>
    <row r="28" spans="1:12" x14ac:dyDescent="0.35">
      <c r="A28" s="217" t="s">
        <v>29</v>
      </c>
      <c r="B28" s="218"/>
      <c r="C28" s="218"/>
      <c r="D28" s="218"/>
      <c r="E28" s="218"/>
      <c r="F28" s="218"/>
      <c r="G28" s="218"/>
      <c r="H28" s="218"/>
      <c r="I28" s="218"/>
      <c r="J28" s="218"/>
      <c r="K28" s="218"/>
      <c r="L28" s="114"/>
    </row>
    <row r="29" spans="1:12" ht="29" x14ac:dyDescent="0.35">
      <c r="A29" s="8" t="s">
        <v>10</v>
      </c>
      <c r="B29" s="465" t="s">
        <v>11</v>
      </c>
      <c r="C29" s="466"/>
      <c r="D29" s="118" t="s">
        <v>12</v>
      </c>
      <c r="E29" s="213" t="s">
        <v>184</v>
      </c>
      <c r="F29" s="465" t="s">
        <v>2</v>
      </c>
      <c r="G29" s="476"/>
      <c r="H29" s="476"/>
      <c r="I29" s="476"/>
      <c r="J29" s="476"/>
      <c r="K29" s="476"/>
      <c r="L29" s="466"/>
    </row>
    <row r="30" spans="1:12" ht="47.25" customHeight="1" x14ac:dyDescent="0.35">
      <c r="A30" s="208" t="s">
        <v>19</v>
      </c>
      <c r="B30" s="379" t="s">
        <v>55</v>
      </c>
      <c r="C30" s="400"/>
      <c r="D30" s="98" t="s">
        <v>225</v>
      </c>
      <c r="E30" s="209" t="s">
        <v>226</v>
      </c>
      <c r="F30" s="379" t="s">
        <v>23</v>
      </c>
      <c r="G30" s="380"/>
      <c r="H30" s="380"/>
      <c r="I30" s="380"/>
      <c r="J30" s="380"/>
      <c r="K30" s="380"/>
      <c r="L30" s="400"/>
    </row>
    <row r="31" spans="1:12" ht="15" customHeight="1" x14ac:dyDescent="0.3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35">
      <c r="A32" s="415"/>
      <c r="B32" s="416"/>
      <c r="C32" s="416"/>
      <c r="D32" s="416"/>
      <c r="E32" s="417"/>
      <c r="F32" s="371"/>
      <c r="G32" s="389"/>
      <c r="H32" s="371"/>
      <c r="I32" s="375"/>
      <c r="J32" s="371"/>
      <c r="K32" s="389"/>
      <c r="L32" s="371"/>
    </row>
    <row r="33" spans="1:12" s="9" customFormat="1" ht="45" hidden="1" customHeight="1" x14ac:dyDescent="0.35">
      <c r="A33" s="21"/>
      <c r="B33" s="368"/>
      <c r="C33" s="370"/>
      <c r="D33" s="99"/>
      <c r="E33" s="101" t="str">
        <f>IF((D33="Lodging"),"Night",IF((D33="Meals"),"Day",IF((D33="Mileage"),"Mile",IF((D33="Transportation"),"Round-trip","N/A"))))</f>
        <v>N/A</v>
      </c>
      <c r="F33" s="212"/>
      <c r="G33" s="184"/>
      <c r="H33" s="183"/>
      <c r="I33" s="183"/>
      <c r="J33" s="182">
        <f>CEILING(F33*G33*H33*I33,1)</f>
        <v>0</v>
      </c>
      <c r="K33" s="170"/>
      <c r="L33" s="182">
        <f>IF(J33-K33&lt;0,0,J33-K33)</f>
        <v>0</v>
      </c>
    </row>
    <row r="34" spans="1:12" s="9" customFormat="1" ht="45" customHeight="1" x14ac:dyDescent="0.35">
      <c r="A34" s="21"/>
      <c r="B34" s="368"/>
      <c r="C34" s="370"/>
      <c r="D34" s="99"/>
      <c r="E34" s="101" t="str">
        <f>IF((D34="Lodging"),"Night",IF((D34="Meals"),"Day",IF((D34="Mileage"),"Mile",IF((D34="Transportation"),"Round-trip","N/A"))))</f>
        <v>N/A</v>
      </c>
      <c r="F34" s="212"/>
      <c r="G34" s="184"/>
      <c r="H34" s="183"/>
      <c r="I34" s="183"/>
      <c r="J34" s="182">
        <f>CEILING(F34*G34*H34*I34,1)</f>
        <v>0</v>
      </c>
      <c r="K34" s="170"/>
      <c r="L34" s="182">
        <f>IF(J34-K34&lt;0,0,J34-K34)</f>
        <v>0</v>
      </c>
    </row>
    <row r="35" spans="1:12" s="9" customFormat="1" ht="45" hidden="1" customHeight="1" x14ac:dyDescent="0.35">
      <c r="A35" s="33"/>
      <c r="B35" s="492"/>
      <c r="C35" s="493"/>
      <c r="D35" s="100"/>
      <c r="E35" s="101" t="str">
        <f>IF((D35="Lodging"),"Night",IF((D35="Meals"),"Day",IF((D35="Mileage"),"Mile",IF((D35="Transportation"),"Round-trip","N/A"))))</f>
        <v>N/A</v>
      </c>
      <c r="F35" s="169"/>
      <c r="G35" s="168"/>
      <c r="H35" s="35"/>
      <c r="I35" s="35"/>
      <c r="J35" s="182">
        <f>CEILING(F35*G35*H35*I35,1)</f>
        <v>0</v>
      </c>
      <c r="K35" s="219"/>
      <c r="L35" s="182">
        <f>IF(J35-K35&lt;0,0,J35-K35)</f>
        <v>0</v>
      </c>
    </row>
    <row r="36" spans="1:12" s="158" customFormat="1" ht="14.4" customHeight="1" x14ac:dyDescent="0.35">
      <c r="A36" s="407" t="s">
        <v>41</v>
      </c>
      <c r="B36" s="408"/>
      <c r="C36" s="408"/>
      <c r="D36" s="408"/>
      <c r="E36" s="408"/>
      <c r="F36" s="408"/>
      <c r="G36" s="408"/>
      <c r="H36" s="408"/>
      <c r="I36" s="409"/>
      <c r="J36" s="157">
        <f>SUM(J33:J35)</f>
        <v>0</v>
      </c>
      <c r="K36" s="157">
        <f>SUM(K33:K35)</f>
        <v>0</v>
      </c>
      <c r="L36" s="157">
        <f>SUM(L33:L35)</f>
        <v>0</v>
      </c>
    </row>
    <row r="37" spans="1:12" ht="22.5" customHeight="1" x14ac:dyDescent="0.35">
      <c r="A37" s="25" t="s">
        <v>17</v>
      </c>
      <c r="B37" s="206"/>
      <c r="C37" s="207"/>
      <c r="D37" s="207"/>
      <c r="E37" s="207"/>
      <c r="F37" s="207"/>
      <c r="G37" s="207"/>
      <c r="H37" s="207"/>
      <c r="I37" s="207"/>
      <c r="J37" s="23"/>
      <c r="K37" s="23"/>
      <c r="L37" s="24"/>
    </row>
    <row r="38" spans="1:12" ht="200.15" customHeight="1" x14ac:dyDescent="0.35">
      <c r="A38" s="355"/>
      <c r="B38" s="356"/>
      <c r="C38" s="356"/>
      <c r="D38" s="356"/>
      <c r="E38" s="356"/>
      <c r="F38" s="356"/>
      <c r="G38" s="356"/>
      <c r="H38" s="356"/>
      <c r="I38" s="356"/>
      <c r="J38" s="356"/>
      <c r="K38" s="356"/>
      <c r="L38" s="357"/>
    </row>
    <row r="39" spans="1:12" ht="16.5" hidden="1" customHeight="1" x14ac:dyDescent="0.35">
      <c r="A39" s="358"/>
      <c r="B39" s="359"/>
      <c r="C39" s="359"/>
      <c r="D39" s="359"/>
      <c r="E39" s="359"/>
      <c r="F39" s="359"/>
      <c r="G39" s="359"/>
      <c r="H39" s="359"/>
      <c r="I39" s="359"/>
      <c r="J39" s="359"/>
      <c r="K39" s="359"/>
      <c r="L39" s="360"/>
    </row>
    <row r="40" spans="1:12" x14ac:dyDescent="0.35">
      <c r="A40" s="217" t="s">
        <v>30</v>
      </c>
      <c r="B40" s="218"/>
      <c r="C40" s="218"/>
      <c r="D40" s="218"/>
      <c r="E40" s="218"/>
      <c r="F40" s="218"/>
      <c r="G40" s="218"/>
      <c r="H40" s="218"/>
      <c r="I40" s="218"/>
      <c r="J40" s="218"/>
      <c r="K40" s="218"/>
      <c r="L40" s="114"/>
    </row>
    <row r="41" spans="1:12" x14ac:dyDescent="0.35">
      <c r="A41" s="422" t="s">
        <v>14</v>
      </c>
      <c r="B41" s="410"/>
      <c r="C41" s="411"/>
      <c r="D41" s="422" t="s">
        <v>2</v>
      </c>
      <c r="E41" s="410"/>
      <c r="F41" s="410"/>
      <c r="G41" s="410"/>
      <c r="H41" s="410"/>
      <c r="I41" s="410"/>
      <c r="J41" s="410"/>
      <c r="K41" s="410"/>
      <c r="L41" s="411"/>
    </row>
    <row r="42" spans="1:12" ht="30" customHeight="1" x14ac:dyDescent="0.35">
      <c r="A42" s="379" t="s">
        <v>24</v>
      </c>
      <c r="B42" s="380"/>
      <c r="C42" s="400"/>
      <c r="D42" s="379" t="s">
        <v>25</v>
      </c>
      <c r="E42" s="380"/>
      <c r="F42" s="380"/>
      <c r="G42" s="380"/>
      <c r="H42" s="380"/>
      <c r="I42" s="380"/>
      <c r="J42" s="380"/>
      <c r="K42" s="380"/>
      <c r="L42" s="400"/>
    </row>
    <row r="43" spans="1:12" ht="15" customHeight="1" x14ac:dyDescent="0.35">
      <c r="A43" s="412"/>
      <c r="B43" s="413"/>
      <c r="C43" s="414"/>
      <c r="D43" s="421" t="s">
        <v>26</v>
      </c>
      <c r="E43" s="421"/>
      <c r="F43" s="401" t="s">
        <v>280</v>
      </c>
      <c r="G43" s="402"/>
      <c r="H43" s="402"/>
      <c r="I43" s="403"/>
      <c r="J43" s="371" t="s">
        <v>49</v>
      </c>
      <c r="K43" s="389" t="s">
        <v>47</v>
      </c>
      <c r="L43" s="371" t="s">
        <v>39</v>
      </c>
    </row>
    <row r="44" spans="1:12" x14ac:dyDescent="0.35">
      <c r="A44" s="415"/>
      <c r="B44" s="416"/>
      <c r="C44" s="417"/>
      <c r="D44" s="421"/>
      <c r="E44" s="421"/>
      <c r="F44" s="404"/>
      <c r="G44" s="405"/>
      <c r="H44" s="405"/>
      <c r="I44" s="406"/>
      <c r="J44" s="371"/>
      <c r="K44" s="389"/>
      <c r="L44" s="371"/>
    </row>
    <row r="45" spans="1:12" ht="45.75" hidden="1" customHeight="1" x14ac:dyDescent="0.35">
      <c r="A45" s="383"/>
      <c r="B45" s="453"/>
      <c r="C45" s="384"/>
      <c r="D45" s="495"/>
      <c r="E45" s="495"/>
      <c r="F45" s="438"/>
      <c r="G45" s="439"/>
      <c r="H45" s="439"/>
      <c r="I45" s="494"/>
      <c r="J45" s="182">
        <f>CEILING(D45*F45,1)</f>
        <v>0</v>
      </c>
      <c r="K45" s="170"/>
      <c r="L45" s="182">
        <f>IF(J45-K45&lt;0,0,J45-K45)</f>
        <v>0</v>
      </c>
    </row>
    <row r="46" spans="1:12" ht="45.75" customHeight="1" x14ac:dyDescent="0.35">
      <c r="A46" s="383"/>
      <c r="B46" s="453"/>
      <c r="C46" s="384"/>
      <c r="D46" s="495"/>
      <c r="E46" s="495"/>
      <c r="F46" s="438"/>
      <c r="G46" s="439"/>
      <c r="H46" s="439"/>
      <c r="I46" s="494"/>
      <c r="J46" s="182">
        <f>CEILING(D46*F46,1)</f>
        <v>0</v>
      </c>
      <c r="K46" s="170"/>
      <c r="L46" s="182">
        <f>IF(J46-K46&lt;0,0,J46-K46)</f>
        <v>0</v>
      </c>
    </row>
    <row r="47" spans="1:12" ht="45.75" hidden="1" customHeight="1" x14ac:dyDescent="0.35">
      <c r="A47" s="509"/>
      <c r="B47" s="510"/>
      <c r="C47" s="511"/>
      <c r="D47" s="390"/>
      <c r="E47" s="390"/>
      <c r="F47" s="498"/>
      <c r="G47" s="499"/>
      <c r="H47" s="499"/>
      <c r="I47" s="500"/>
      <c r="J47" s="182">
        <f>CEILING(D47*F47,1)</f>
        <v>0</v>
      </c>
      <c r="K47" s="219"/>
      <c r="L47" s="182">
        <f>IF(J47-K47&lt;0,0,J47-K47)</f>
        <v>0</v>
      </c>
    </row>
    <row r="48" spans="1:12" s="158" customFormat="1" ht="14.4" customHeight="1" x14ac:dyDescent="0.35">
      <c r="A48" s="407" t="s">
        <v>41</v>
      </c>
      <c r="B48" s="408"/>
      <c r="C48" s="408"/>
      <c r="D48" s="408"/>
      <c r="E48" s="408"/>
      <c r="F48" s="408"/>
      <c r="G48" s="408"/>
      <c r="H48" s="408"/>
      <c r="I48" s="409"/>
      <c r="J48" s="157">
        <f>SUM(J45:J47)</f>
        <v>0</v>
      </c>
      <c r="K48" s="157">
        <f>SUM(K45:K47)</f>
        <v>0</v>
      </c>
      <c r="L48" s="157">
        <f>SUM(L45:L47)</f>
        <v>0</v>
      </c>
    </row>
    <row r="49" spans="1:12" ht="22.5" customHeight="1" x14ac:dyDescent="0.35">
      <c r="A49" s="25" t="s">
        <v>17</v>
      </c>
      <c r="B49" s="206"/>
      <c r="C49" s="207"/>
      <c r="D49" s="207"/>
      <c r="E49" s="207"/>
      <c r="F49" s="207"/>
      <c r="G49" s="207"/>
      <c r="H49" s="207"/>
      <c r="I49" s="207"/>
      <c r="J49" s="23"/>
      <c r="K49" s="23"/>
      <c r="L49" s="24"/>
    </row>
    <row r="50" spans="1:12" ht="200.15" customHeight="1" x14ac:dyDescent="0.35">
      <c r="A50" s="352"/>
      <c r="B50" s="353"/>
      <c r="C50" s="353"/>
      <c r="D50" s="353"/>
      <c r="E50" s="353"/>
      <c r="F50" s="353"/>
      <c r="G50" s="353"/>
      <c r="H50" s="353"/>
      <c r="I50" s="353"/>
      <c r="J50" s="353"/>
      <c r="K50" s="353"/>
      <c r="L50" s="354"/>
    </row>
    <row r="51" spans="1:12" ht="16.5" hidden="1" customHeight="1" x14ac:dyDescent="0.35">
      <c r="A51" s="358"/>
      <c r="B51" s="359"/>
      <c r="C51" s="359"/>
      <c r="D51" s="359"/>
      <c r="E51" s="359"/>
      <c r="F51" s="359"/>
      <c r="G51" s="359"/>
      <c r="H51" s="359"/>
      <c r="I51" s="359"/>
      <c r="J51" s="359"/>
      <c r="K51" s="359"/>
      <c r="L51" s="360"/>
    </row>
    <row r="52" spans="1:12" x14ac:dyDescent="0.35">
      <c r="A52" s="217" t="s">
        <v>32</v>
      </c>
      <c r="B52" s="218"/>
      <c r="C52" s="218"/>
      <c r="D52" s="218"/>
      <c r="E52" s="218"/>
      <c r="F52" s="218"/>
      <c r="G52" s="218"/>
      <c r="H52" s="218"/>
      <c r="I52" s="218"/>
      <c r="J52" s="218"/>
      <c r="K52" s="218"/>
      <c r="L52" s="114"/>
    </row>
    <row r="53" spans="1:12" x14ac:dyDescent="0.35">
      <c r="A53" s="422" t="s">
        <v>13</v>
      </c>
      <c r="B53" s="410"/>
      <c r="C53" s="411"/>
      <c r="D53" s="422" t="s">
        <v>2</v>
      </c>
      <c r="E53" s="410"/>
      <c r="F53" s="410"/>
      <c r="G53" s="410"/>
      <c r="H53" s="410"/>
      <c r="I53" s="410"/>
      <c r="J53" s="410"/>
      <c r="K53" s="410"/>
      <c r="L53" s="411"/>
    </row>
    <row r="54" spans="1:12" ht="28.5" customHeight="1" x14ac:dyDescent="0.35">
      <c r="A54" s="379" t="s">
        <v>31</v>
      </c>
      <c r="B54" s="380"/>
      <c r="C54" s="400"/>
      <c r="D54" s="379" t="s">
        <v>33</v>
      </c>
      <c r="E54" s="380"/>
      <c r="F54" s="380"/>
      <c r="G54" s="380"/>
      <c r="H54" s="380"/>
      <c r="I54" s="380"/>
      <c r="J54" s="380"/>
      <c r="K54" s="380"/>
      <c r="L54" s="400"/>
    </row>
    <row r="55" spans="1:12" ht="15" customHeight="1" x14ac:dyDescent="0.35">
      <c r="A55" s="412"/>
      <c r="B55" s="413"/>
      <c r="C55" s="414"/>
      <c r="D55" s="421" t="s">
        <v>26</v>
      </c>
      <c r="E55" s="421"/>
      <c r="F55" s="401" t="s">
        <v>280</v>
      </c>
      <c r="G55" s="402"/>
      <c r="H55" s="402"/>
      <c r="I55" s="403"/>
      <c r="J55" s="371" t="s">
        <v>49</v>
      </c>
      <c r="K55" s="389" t="s">
        <v>47</v>
      </c>
      <c r="L55" s="371" t="s">
        <v>39</v>
      </c>
    </row>
    <row r="56" spans="1:12" x14ac:dyDescent="0.35">
      <c r="A56" s="415"/>
      <c r="B56" s="416"/>
      <c r="C56" s="417"/>
      <c r="D56" s="421"/>
      <c r="E56" s="421"/>
      <c r="F56" s="404"/>
      <c r="G56" s="405"/>
      <c r="H56" s="405"/>
      <c r="I56" s="406"/>
      <c r="J56" s="371"/>
      <c r="K56" s="389"/>
      <c r="L56" s="371"/>
    </row>
    <row r="57" spans="1:12" ht="30.75" hidden="1" customHeight="1" x14ac:dyDescent="0.35">
      <c r="A57" s="391"/>
      <c r="B57" s="392"/>
      <c r="C57" s="393"/>
      <c r="D57" s="495"/>
      <c r="E57" s="495"/>
      <c r="F57" s="438"/>
      <c r="G57" s="439"/>
      <c r="H57" s="439"/>
      <c r="I57" s="494"/>
      <c r="J57" s="182">
        <f>CEILING(D57*F57,1)</f>
        <v>0</v>
      </c>
      <c r="K57" s="170"/>
      <c r="L57" s="182">
        <f>IF(J57-K57&lt;0,0,J57-K57)</f>
        <v>0</v>
      </c>
    </row>
    <row r="58" spans="1:12" ht="30.75" customHeight="1" x14ac:dyDescent="0.35">
      <c r="A58" s="391"/>
      <c r="B58" s="392"/>
      <c r="C58" s="393"/>
      <c r="D58" s="495"/>
      <c r="E58" s="495"/>
      <c r="F58" s="438"/>
      <c r="G58" s="439"/>
      <c r="H58" s="439"/>
      <c r="I58" s="494"/>
      <c r="J58" s="182">
        <f>CEILING(D58*F58,1)</f>
        <v>0</v>
      </c>
      <c r="K58" s="170"/>
      <c r="L58" s="182">
        <f>IF(J58-K58&lt;0,0,J58-K58)</f>
        <v>0</v>
      </c>
    </row>
    <row r="59" spans="1:12" ht="30" hidden="1" customHeight="1" x14ac:dyDescent="0.35">
      <c r="A59" s="473"/>
      <c r="B59" s="474"/>
      <c r="C59" s="475"/>
      <c r="D59" s="390"/>
      <c r="E59" s="390"/>
      <c r="F59" s="498"/>
      <c r="G59" s="499"/>
      <c r="H59" s="499"/>
      <c r="I59" s="500"/>
      <c r="J59" s="182">
        <f>CEILING(D59*F59,1)</f>
        <v>0</v>
      </c>
      <c r="K59" s="219"/>
      <c r="L59" s="182">
        <f>IF(J59-K59&lt;0,0,J59-K59)</f>
        <v>0</v>
      </c>
    </row>
    <row r="60" spans="1:12" s="158" customFormat="1" ht="14.4" customHeight="1" x14ac:dyDescent="0.35">
      <c r="A60" s="407" t="s">
        <v>41</v>
      </c>
      <c r="B60" s="408"/>
      <c r="C60" s="408"/>
      <c r="D60" s="408"/>
      <c r="E60" s="408"/>
      <c r="F60" s="408"/>
      <c r="G60" s="408"/>
      <c r="H60" s="408"/>
      <c r="I60" s="409"/>
      <c r="J60" s="157">
        <f>SUM(J57:J59)</f>
        <v>0</v>
      </c>
      <c r="K60" s="157">
        <f>SUM(K57:K59)</f>
        <v>0</v>
      </c>
      <c r="L60" s="157">
        <f>SUM(L57:L59)</f>
        <v>0</v>
      </c>
    </row>
    <row r="61" spans="1:12" ht="22.5" customHeight="1" x14ac:dyDescent="0.35">
      <c r="A61" s="25" t="s">
        <v>17</v>
      </c>
      <c r="B61" s="206"/>
      <c r="C61" s="207"/>
      <c r="D61" s="207"/>
      <c r="E61" s="207"/>
      <c r="F61" s="207"/>
      <c r="G61" s="207"/>
      <c r="H61" s="207"/>
      <c r="I61" s="207"/>
      <c r="J61" s="23"/>
      <c r="K61" s="23"/>
      <c r="L61" s="24"/>
    </row>
    <row r="62" spans="1:12" ht="200.15" customHeight="1" x14ac:dyDescent="0.35">
      <c r="A62" s="352"/>
      <c r="B62" s="353"/>
      <c r="C62" s="353"/>
      <c r="D62" s="353"/>
      <c r="E62" s="353"/>
      <c r="F62" s="353"/>
      <c r="G62" s="353"/>
      <c r="H62" s="353"/>
      <c r="I62" s="353"/>
      <c r="J62" s="353"/>
      <c r="K62" s="353"/>
      <c r="L62" s="354"/>
    </row>
    <row r="63" spans="1:12" ht="14.4" hidden="1" customHeight="1" x14ac:dyDescent="0.35">
      <c r="A63" s="358"/>
      <c r="B63" s="359"/>
      <c r="C63" s="359"/>
      <c r="D63" s="359"/>
      <c r="E63" s="359"/>
      <c r="F63" s="359"/>
      <c r="G63" s="359"/>
      <c r="H63" s="359"/>
      <c r="I63" s="359"/>
      <c r="J63" s="359"/>
      <c r="K63" s="359"/>
      <c r="L63" s="360"/>
    </row>
    <row r="64" spans="1:12" x14ac:dyDescent="0.35">
      <c r="A64" s="217" t="s">
        <v>34</v>
      </c>
      <c r="B64" s="218"/>
      <c r="C64" s="218"/>
      <c r="D64" s="218"/>
      <c r="E64" s="218"/>
      <c r="F64" s="218"/>
      <c r="G64" s="218"/>
      <c r="H64" s="218"/>
      <c r="I64" s="218"/>
      <c r="J64" s="218"/>
      <c r="K64" s="218"/>
      <c r="L64" s="114"/>
    </row>
    <row r="65" spans="1:12" x14ac:dyDescent="0.35">
      <c r="A65" s="215" t="s">
        <v>186</v>
      </c>
      <c r="B65" s="410" t="s">
        <v>187</v>
      </c>
      <c r="C65" s="411"/>
      <c r="D65" s="422" t="s">
        <v>2</v>
      </c>
      <c r="E65" s="410"/>
      <c r="F65" s="410"/>
      <c r="G65" s="410"/>
      <c r="H65" s="410"/>
      <c r="I65" s="410"/>
      <c r="J65" s="410"/>
      <c r="K65" s="410"/>
      <c r="L65" s="411"/>
    </row>
    <row r="66" spans="1:12" ht="28.5" customHeight="1" x14ac:dyDescent="0.35">
      <c r="A66" s="216" t="s">
        <v>188</v>
      </c>
      <c r="B66" s="380" t="s">
        <v>189</v>
      </c>
      <c r="C66" s="400"/>
      <c r="D66" s="376" t="s">
        <v>35</v>
      </c>
      <c r="E66" s="377"/>
      <c r="F66" s="377"/>
      <c r="G66" s="377"/>
      <c r="H66" s="377"/>
      <c r="I66" s="377"/>
      <c r="J66" s="377"/>
      <c r="K66" s="377"/>
      <c r="L66" s="378"/>
    </row>
    <row r="67" spans="1:12" ht="15" customHeight="1" x14ac:dyDescent="0.35">
      <c r="A67" s="412"/>
      <c r="B67" s="413"/>
      <c r="C67" s="414"/>
      <c r="D67" s="421" t="s">
        <v>26</v>
      </c>
      <c r="E67" s="421"/>
      <c r="F67" s="401" t="s">
        <v>21</v>
      </c>
      <c r="G67" s="402"/>
      <c r="H67" s="402"/>
      <c r="I67" s="403"/>
      <c r="J67" s="371" t="s">
        <v>49</v>
      </c>
      <c r="K67" s="389" t="s">
        <v>47</v>
      </c>
      <c r="L67" s="371" t="s">
        <v>39</v>
      </c>
    </row>
    <row r="68" spans="1:12" ht="14.25" customHeight="1" x14ac:dyDescent="0.35">
      <c r="A68" s="415"/>
      <c r="B68" s="416"/>
      <c r="C68" s="417"/>
      <c r="D68" s="421"/>
      <c r="E68" s="421"/>
      <c r="F68" s="404"/>
      <c r="G68" s="405"/>
      <c r="H68" s="405"/>
      <c r="I68" s="406"/>
      <c r="J68" s="371"/>
      <c r="K68" s="389"/>
      <c r="L68" s="371"/>
    </row>
    <row r="69" spans="1:12" ht="30" hidden="1" customHeight="1" x14ac:dyDescent="0.35">
      <c r="A69" s="130"/>
      <c r="B69" s="418"/>
      <c r="C69" s="419"/>
      <c r="D69" s="420"/>
      <c r="E69" s="420"/>
      <c r="F69" s="394"/>
      <c r="G69" s="395"/>
      <c r="H69" s="395"/>
      <c r="I69" s="396"/>
      <c r="J69" s="182">
        <f>CEILING(D69*F69,1)</f>
        <v>0</v>
      </c>
      <c r="K69" s="170"/>
      <c r="L69" s="182">
        <f>IF(J69-K69&lt;0,0,J69-K69)</f>
        <v>0</v>
      </c>
    </row>
    <row r="70" spans="1:12" ht="30" customHeight="1" x14ac:dyDescent="0.35">
      <c r="A70" s="130"/>
      <c r="B70" s="418"/>
      <c r="C70" s="419"/>
      <c r="D70" s="420"/>
      <c r="E70" s="420"/>
      <c r="F70" s="394"/>
      <c r="G70" s="395"/>
      <c r="H70" s="395"/>
      <c r="I70" s="396"/>
      <c r="J70" s="182">
        <f>CEILING(D70*F70,1)</f>
        <v>0</v>
      </c>
      <c r="K70" s="170"/>
      <c r="L70" s="182">
        <f>IF(J70-K70&lt;0,0,J70-K70)</f>
        <v>0</v>
      </c>
    </row>
    <row r="71" spans="1:12" ht="30" hidden="1" customHeight="1" x14ac:dyDescent="0.35">
      <c r="A71" s="131"/>
      <c r="B71" s="433"/>
      <c r="C71" s="434"/>
      <c r="D71" s="432"/>
      <c r="E71" s="432"/>
      <c r="F71" s="423"/>
      <c r="G71" s="424"/>
      <c r="H71" s="424"/>
      <c r="I71" s="425"/>
      <c r="J71" s="182">
        <f>CEILING(D71*F71,1)</f>
        <v>0</v>
      </c>
      <c r="K71" s="219"/>
      <c r="L71" s="182">
        <f>IF(J71-K71&lt;0,0,J71-K71)</f>
        <v>0</v>
      </c>
    </row>
    <row r="72" spans="1:12" s="158" customFormat="1" ht="14.4" customHeight="1" x14ac:dyDescent="0.35">
      <c r="A72" s="407" t="s">
        <v>41</v>
      </c>
      <c r="B72" s="408"/>
      <c r="C72" s="408"/>
      <c r="D72" s="408"/>
      <c r="E72" s="408"/>
      <c r="F72" s="408"/>
      <c r="G72" s="408"/>
      <c r="H72" s="408"/>
      <c r="I72" s="409"/>
      <c r="J72" s="157">
        <f>SUM(J69:J71)</f>
        <v>0</v>
      </c>
      <c r="K72" s="157">
        <f>SUM(K69:K71)</f>
        <v>0</v>
      </c>
      <c r="L72" s="157">
        <f>SUM(L69:L71)</f>
        <v>0</v>
      </c>
    </row>
    <row r="73" spans="1:12" ht="22.5" customHeight="1" x14ac:dyDescent="0.35">
      <c r="A73" s="25" t="s">
        <v>17</v>
      </c>
      <c r="B73" s="206"/>
      <c r="C73" s="207"/>
      <c r="D73" s="207"/>
      <c r="E73" s="207"/>
      <c r="F73" s="207"/>
      <c r="G73" s="207"/>
      <c r="H73" s="207"/>
      <c r="I73" s="207"/>
      <c r="J73" s="23"/>
      <c r="K73" s="23"/>
      <c r="L73" s="24"/>
    </row>
    <row r="74" spans="1:12" ht="200.15" customHeight="1" x14ac:dyDescent="0.35">
      <c r="A74" s="426"/>
      <c r="B74" s="427"/>
      <c r="C74" s="427"/>
      <c r="D74" s="427"/>
      <c r="E74" s="427"/>
      <c r="F74" s="427"/>
      <c r="G74" s="427"/>
      <c r="H74" s="427"/>
      <c r="I74" s="427"/>
      <c r="J74" s="427"/>
      <c r="K74" s="427"/>
      <c r="L74" s="428"/>
    </row>
    <row r="75" spans="1:12" ht="16.5" hidden="1" customHeight="1" x14ac:dyDescent="0.35">
      <c r="A75" s="429"/>
      <c r="B75" s="430"/>
      <c r="C75" s="430"/>
      <c r="D75" s="430"/>
      <c r="E75" s="430"/>
      <c r="F75" s="430"/>
      <c r="G75" s="430"/>
      <c r="H75" s="430"/>
      <c r="I75" s="430"/>
      <c r="J75" s="430"/>
      <c r="K75" s="430"/>
      <c r="L75" s="431"/>
    </row>
    <row r="76" spans="1:12" x14ac:dyDescent="0.35">
      <c r="A76" s="477" t="s">
        <v>190</v>
      </c>
      <c r="B76" s="478"/>
      <c r="C76" s="214"/>
      <c r="D76" s="214"/>
      <c r="E76" s="214"/>
      <c r="F76" s="214"/>
      <c r="G76" s="214"/>
      <c r="H76" s="214"/>
      <c r="I76" s="214"/>
      <c r="J76" s="214"/>
      <c r="K76" s="214"/>
      <c r="L76" s="108"/>
    </row>
    <row r="77" spans="1:12" x14ac:dyDescent="0.35">
      <c r="A77" s="381" t="s">
        <v>15</v>
      </c>
      <c r="B77" s="382"/>
      <c r="C77" s="381" t="s">
        <v>186</v>
      </c>
      <c r="D77" s="382"/>
      <c r="E77" s="382"/>
      <c r="F77" s="382"/>
      <c r="G77" s="382"/>
      <c r="H77" s="381" t="s">
        <v>277</v>
      </c>
      <c r="I77" s="385"/>
      <c r="J77" s="382"/>
      <c r="K77" s="382"/>
      <c r="L77" s="385"/>
    </row>
    <row r="78" spans="1:12" ht="100" customHeight="1" x14ac:dyDescent="0.35">
      <c r="A78" s="379" t="s">
        <v>255</v>
      </c>
      <c r="B78" s="380"/>
      <c r="C78" s="379" t="s">
        <v>196</v>
      </c>
      <c r="D78" s="380"/>
      <c r="E78" s="380"/>
      <c r="F78" s="380"/>
      <c r="G78" s="380"/>
      <c r="H78" s="379" t="s">
        <v>296</v>
      </c>
      <c r="I78" s="400"/>
      <c r="J78" s="386"/>
      <c r="K78" s="386"/>
      <c r="L78" s="387"/>
    </row>
    <row r="79" spans="1:12" ht="15" customHeight="1" x14ac:dyDescent="0.35">
      <c r="A79" s="109"/>
      <c r="B79" s="110"/>
      <c r="C79" s="110"/>
      <c r="D79" s="110"/>
      <c r="E79" s="110"/>
      <c r="F79" s="110"/>
      <c r="G79" s="110"/>
      <c r="H79" s="102"/>
      <c r="I79" s="111"/>
      <c r="J79" s="371" t="s">
        <v>49</v>
      </c>
      <c r="K79" s="389" t="s">
        <v>47</v>
      </c>
      <c r="L79" s="371" t="s">
        <v>39</v>
      </c>
    </row>
    <row r="80" spans="1:12" x14ac:dyDescent="0.35">
      <c r="A80" s="104"/>
      <c r="B80" s="105"/>
      <c r="C80" s="105"/>
      <c r="D80" s="105"/>
      <c r="E80" s="105"/>
      <c r="F80" s="105"/>
      <c r="G80" s="105"/>
      <c r="H80" s="104"/>
      <c r="I80" s="106"/>
      <c r="J80" s="388"/>
      <c r="K80" s="389"/>
      <c r="L80" s="371"/>
    </row>
    <row r="81" spans="1:12" ht="30" hidden="1" customHeight="1" x14ac:dyDescent="0.35">
      <c r="A81" s="383"/>
      <c r="B81" s="384"/>
      <c r="C81" s="435"/>
      <c r="D81" s="436"/>
      <c r="E81" s="436"/>
      <c r="F81" s="436"/>
      <c r="G81" s="436"/>
      <c r="H81" s="435"/>
      <c r="I81" s="437"/>
      <c r="J81" s="166"/>
      <c r="K81" s="170"/>
      <c r="L81" s="182">
        <f>IF(J81-K81&lt;0,0,J81-K81)</f>
        <v>0</v>
      </c>
    </row>
    <row r="82" spans="1:12" ht="30" customHeight="1" x14ac:dyDescent="0.35">
      <c r="A82" s="383"/>
      <c r="B82" s="384"/>
      <c r="C82" s="435"/>
      <c r="D82" s="436"/>
      <c r="E82" s="436"/>
      <c r="F82" s="436"/>
      <c r="G82" s="436"/>
      <c r="H82" s="435"/>
      <c r="I82" s="437"/>
      <c r="J82" s="166"/>
      <c r="K82" s="170"/>
      <c r="L82" s="182">
        <f>IF(J82-K82&lt;0,0,J82-K82)</f>
        <v>0</v>
      </c>
    </row>
    <row r="83" spans="1:12" ht="30" hidden="1" customHeight="1" x14ac:dyDescent="0.35">
      <c r="A83" s="383"/>
      <c r="B83" s="384"/>
      <c r="C83" s="435"/>
      <c r="D83" s="436"/>
      <c r="E83" s="436"/>
      <c r="F83" s="436"/>
      <c r="G83" s="436"/>
      <c r="H83" s="435"/>
      <c r="I83" s="437"/>
      <c r="J83" s="121"/>
      <c r="K83" s="122"/>
      <c r="L83" s="31">
        <f>IF(J83-K83&lt;0,0,J83-K83)</f>
        <v>0</v>
      </c>
    </row>
    <row r="84" spans="1:12" s="158" customFormat="1" ht="14.4" customHeight="1" x14ac:dyDescent="0.35">
      <c r="A84" s="407" t="s">
        <v>41</v>
      </c>
      <c r="B84" s="408"/>
      <c r="C84" s="408"/>
      <c r="D84" s="408"/>
      <c r="E84" s="408"/>
      <c r="F84" s="408"/>
      <c r="G84" s="408"/>
      <c r="H84" s="408"/>
      <c r="I84" s="409"/>
      <c r="J84" s="157">
        <f>SUM(J81:J83)+J93</f>
        <v>0</v>
      </c>
      <c r="K84" s="157">
        <f>SUM(K81:K83)+K93</f>
        <v>0</v>
      </c>
      <c r="L84" s="157">
        <f>SUM(L81:L83)+L93</f>
        <v>0</v>
      </c>
    </row>
    <row r="85" spans="1:12" s="158" customFormat="1" ht="14.4" customHeight="1" x14ac:dyDescent="0.35">
      <c r="A85" s="463" t="s">
        <v>297</v>
      </c>
      <c r="B85" s="464"/>
      <c r="C85" s="176"/>
      <c r="D85" s="176"/>
      <c r="E85" s="176"/>
      <c r="F85" s="210"/>
      <c r="G85" s="210"/>
      <c r="H85" s="210"/>
      <c r="I85" s="210"/>
      <c r="J85" s="174"/>
      <c r="K85" s="174"/>
      <c r="L85" s="175"/>
    </row>
    <row r="86" spans="1:12" s="158" customFormat="1" ht="14.4" customHeight="1" x14ac:dyDescent="0.35">
      <c r="A86" s="177" t="s">
        <v>10</v>
      </c>
      <c r="B86" s="397" t="s">
        <v>11</v>
      </c>
      <c r="C86" s="398"/>
      <c r="D86" s="397" t="s">
        <v>12</v>
      </c>
      <c r="E86" s="399"/>
      <c r="F86" s="398"/>
      <c r="G86" s="397" t="s">
        <v>2</v>
      </c>
      <c r="H86" s="399"/>
      <c r="I86" s="399"/>
      <c r="J86" s="399"/>
      <c r="K86" s="399"/>
      <c r="L86" s="398"/>
    </row>
    <row r="87" spans="1:12" s="158" customFormat="1" ht="43.25" customHeight="1" x14ac:dyDescent="0.35">
      <c r="A87" s="208" t="s">
        <v>19</v>
      </c>
      <c r="B87" s="379" t="s">
        <v>55</v>
      </c>
      <c r="C87" s="400"/>
      <c r="D87" s="379" t="s">
        <v>20</v>
      </c>
      <c r="E87" s="380"/>
      <c r="F87" s="400"/>
      <c r="G87" s="379" t="s">
        <v>23</v>
      </c>
      <c r="H87" s="380"/>
      <c r="I87" s="380"/>
      <c r="J87" s="380"/>
      <c r="K87" s="380"/>
      <c r="L87" s="400"/>
    </row>
    <row r="88" spans="1:12" s="158" customFormat="1" ht="8.4" customHeight="1" x14ac:dyDescent="0.35">
      <c r="A88" s="401"/>
      <c r="B88" s="402"/>
      <c r="C88" s="402"/>
      <c r="D88" s="402"/>
      <c r="E88" s="402"/>
      <c r="F88" s="403"/>
      <c r="G88" s="371" t="s">
        <v>21</v>
      </c>
      <c r="H88" s="372" t="s">
        <v>45</v>
      </c>
      <c r="I88" s="374" t="s">
        <v>22</v>
      </c>
      <c r="J88" s="374" t="s">
        <v>49</v>
      </c>
      <c r="K88" s="372" t="s">
        <v>47</v>
      </c>
      <c r="L88" s="374" t="s">
        <v>39</v>
      </c>
    </row>
    <row r="89" spans="1:12" s="158" customFormat="1" ht="29.4" customHeight="1" x14ac:dyDescent="0.35">
      <c r="A89" s="404"/>
      <c r="B89" s="405"/>
      <c r="C89" s="405"/>
      <c r="D89" s="405"/>
      <c r="E89" s="405"/>
      <c r="F89" s="406"/>
      <c r="G89" s="371"/>
      <c r="H89" s="373"/>
      <c r="I89" s="375"/>
      <c r="J89" s="375"/>
      <c r="K89" s="373"/>
      <c r="L89" s="375"/>
    </row>
    <row r="90" spans="1:12" s="158" customFormat="1" ht="14.4" hidden="1" customHeight="1" x14ac:dyDescent="0.35">
      <c r="A90" s="21"/>
      <c r="B90" s="368"/>
      <c r="C90" s="370"/>
      <c r="D90" s="368"/>
      <c r="E90" s="369"/>
      <c r="F90" s="370"/>
      <c r="G90" s="184"/>
      <c r="H90" s="183"/>
      <c r="I90" s="183"/>
      <c r="J90" s="182">
        <f>CEILING(G90*H90*I90,1)</f>
        <v>0</v>
      </c>
      <c r="K90" s="183"/>
      <c r="L90" s="182">
        <f>IF(J90-K90&lt;0,0,J90-K90)</f>
        <v>0</v>
      </c>
    </row>
    <row r="91" spans="1:12" s="158" customFormat="1" ht="30" customHeight="1" x14ac:dyDescent="0.35">
      <c r="A91" s="21"/>
      <c r="B91" s="368"/>
      <c r="C91" s="370"/>
      <c r="D91" s="368"/>
      <c r="E91" s="369"/>
      <c r="F91" s="370"/>
      <c r="G91" s="184"/>
      <c r="H91" s="183"/>
      <c r="I91" s="183"/>
      <c r="J91" s="182">
        <f>CEILING(G91*H91*I91,1)</f>
        <v>0</v>
      </c>
      <c r="K91" s="183"/>
      <c r="L91" s="182">
        <f>IF(J91-K91&lt;0,0,J91-K91)</f>
        <v>0</v>
      </c>
    </row>
    <row r="92" spans="1:12" s="158" customFormat="1" ht="14.4" hidden="1" customHeight="1" x14ac:dyDescent="0.35">
      <c r="A92" s="21"/>
      <c r="B92" s="368"/>
      <c r="C92" s="370"/>
      <c r="D92" s="368"/>
      <c r="E92" s="369"/>
      <c r="F92" s="370"/>
      <c r="G92" s="184"/>
      <c r="H92" s="183"/>
      <c r="I92" s="183"/>
      <c r="J92" s="182">
        <f>CEILING(G92*H92*I92,1)</f>
        <v>0</v>
      </c>
      <c r="K92" s="183"/>
      <c r="L92" s="182">
        <f>IF(J92-K92&lt;0,0,J92-K92)</f>
        <v>0</v>
      </c>
    </row>
    <row r="93" spans="1:12" s="158" customFormat="1" ht="14.4" customHeight="1" x14ac:dyDescent="0.35">
      <c r="A93" s="365" t="s">
        <v>16</v>
      </c>
      <c r="B93" s="366"/>
      <c r="C93" s="366"/>
      <c r="D93" s="366"/>
      <c r="E93" s="366"/>
      <c r="F93" s="366"/>
      <c r="G93" s="366"/>
      <c r="H93" s="366"/>
      <c r="I93" s="367"/>
      <c r="J93" s="182">
        <f>SUM(J90:J92)</f>
        <v>0</v>
      </c>
      <c r="K93" s="182">
        <f>SUM(K90:K92)</f>
        <v>0</v>
      </c>
      <c r="L93" s="182">
        <f>SUM(L90:L92)</f>
        <v>0</v>
      </c>
    </row>
    <row r="94" spans="1:12" ht="22.5" customHeight="1" x14ac:dyDescent="0.35">
      <c r="A94" s="25" t="s">
        <v>17</v>
      </c>
      <c r="B94" s="206"/>
      <c r="C94" s="207"/>
      <c r="D94" s="207"/>
      <c r="E94" s="207"/>
      <c r="F94" s="207"/>
      <c r="G94" s="207"/>
      <c r="H94" s="207"/>
      <c r="I94" s="207"/>
      <c r="J94" s="23"/>
      <c r="K94" s="23"/>
      <c r="L94" s="24"/>
    </row>
    <row r="95" spans="1:12" ht="200.15" customHeight="1" x14ac:dyDescent="0.35">
      <c r="A95" s="352"/>
      <c r="B95" s="353"/>
      <c r="C95" s="353"/>
      <c r="D95" s="353"/>
      <c r="E95" s="353"/>
      <c r="F95" s="353"/>
      <c r="G95" s="353"/>
      <c r="H95" s="353"/>
      <c r="I95" s="353"/>
      <c r="J95" s="353"/>
      <c r="K95" s="353"/>
      <c r="L95" s="354"/>
    </row>
    <row r="96" spans="1:12" ht="16.5" hidden="1" customHeight="1" x14ac:dyDescent="0.35">
      <c r="A96" s="358"/>
      <c r="B96" s="359"/>
      <c r="C96" s="359"/>
      <c r="D96" s="359"/>
      <c r="E96" s="359"/>
      <c r="F96" s="359"/>
      <c r="G96" s="359"/>
      <c r="H96" s="359"/>
      <c r="I96" s="359"/>
      <c r="J96" s="359"/>
      <c r="K96" s="359"/>
      <c r="L96" s="360"/>
    </row>
    <row r="97" spans="1:12" ht="17.399999999999999" customHeight="1" x14ac:dyDescent="0.35">
      <c r="A97" s="512" t="s">
        <v>191</v>
      </c>
      <c r="B97" s="513"/>
      <c r="C97" s="218"/>
      <c r="D97" s="218"/>
      <c r="E97" s="218"/>
      <c r="F97" s="218"/>
      <c r="G97" s="218"/>
      <c r="H97" s="218"/>
      <c r="I97" s="218"/>
      <c r="J97" s="218"/>
      <c r="K97" s="218"/>
      <c r="L97" s="114"/>
    </row>
    <row r="98" spans="1:12" ht="28.25" customHeight="1" x14ac:dyDescent="0.35">
      <c r="A98" s="381" t="s">
        <v>15</v>
      </c>
      <c r="B98" s="385"/>
      <c r="C98" s="381" t="s">
        <v>186</v>
      </c>
      <c r="D98" s="382"/>
      <c r="E98" s="382"/>
      <c r="F98" s="382"/>
      <c r="G98" s="382"/>
      <c r="H98" s="381" t="s">
        <v>277</v>
      </c>
      <c r="I98" s="385"/>
      <c r="J98" s="112"/>
      <c r="K98" s="112"/>
      <c r="L98" s="113"/>
    </row>
    <row r="99" spans="1:12" ht="100" customHeight="1" x14ac:dyDescent="0.35">
      <c r="A99" s="379" t="s">
        <v>197</v>
      </c>
      <c r="B99" s="400"/>
      <c r="C99" s="379" t="s">
        <v>198</v>
      </c>
      <c r="D99" s="380"/>
      <c r="E99" s="380"/>
      <c r="F99" s="380"/>
      <c r="G99" s="380"/>
      <c r="H99" s="379" t="s">
        <v>296</v>
      </c>
      <c r="I99" s="400"/>
      <c r="J99" s="69"/>
      <c r="K99" s="69"/>
      <c r="L99" s="107"/>
    </row>
    <row r="100" spans="1:12" ht="23.4" customHeight="1" x14ac:dyDescent="0.35">
      <c r="A100" s="412"/>
      <c r="B100" s="413"/>
      <c r="C100" s="103"/>
      <c r="D100" s="103"/>
      <c r="E100" s="103"/>
      <c r="F100" s="103"/>
      <c r="G100" s="103"/>
      <c r="H100" s="102"/>
      <c r="I100" s="159"/>
      <c r="J100" s="371" t="s">
        <v>49</v>
      </c>
      <c r="K100" s="389" t="s">
        <v>47</v>
      </c>
      <c r="L100" s="371" t="s">
        <v>39</v>
      </c>
    </row>
    <row r="101" spans="1:12" ht="30" customHeight="1" x14ac:dyDescent="0.35">
      <c r="A101" s="415"/>
      <c r="B101" s="416"/>
      <c r="C101" s="105"/>
      <c r="D101" s="105"/>
      <c r="E101" s="105"/>
      <c r="F101" s="105"/>
      <c r="G101" s="105"/>
      <c r="H101" s="104"/>
      <c r="I101" s="106"/>
      <c r="J101" s="388"/>
      <c r="K101" s="389"/>
      <c r="L101" s="371"/>
    </row>
    <row r="102" spans="1:12" ht="30" hidden="1" customHeight="1" x14ac:dyDescent="0.35">
      <c r="A102" s="383"/>
      <c r="B102" s="384"/>
      <c r="C102" s="435"/>
      <c r="D102" s="436"/>
      <c r="E102" s="436"/>
      <c r="F102" s="436"/>
      <c r="G102" s="436"/>
      <c r="H102" s="435"/>
      <c r="I102" s="437"/>
      <c r="J102" s="166"/>
      <c r="K102" s="170"/>
      <c r="L102" s="182">
        <f>IF(J102-K102&lt;0,0,J102-K102)</f>
        <v>0</v>
      </c>
    </row>
    <row r="103" spans="1:12" ht="30" customHeight="1" x14ac:dyDescent="0.35">
      <c r="A103" s="383"/>
      <c r="B103" s="384"/>
      <c r="C103" s="435"/>
      <c r="D103" s="436"/>
      <c r="E103" s="436"/>
      <c r="F103" s="436"/>
      <c r="G103" s="436"/>
      <c r="H103" s="435"/>
      <c r="I103" s="437"/>
      <c r="J103" s="166"/>
      <c r="K103" s="170"/>
      <c r="L103" s="182">
        <f>IF(J103-K103&lt;0,0,J103-K103)</f>
        <v>0</v>
      </c>
    </row>
    <row r="104" spans="1:12" hidden="1" x14ac:dyDescent="0.35">
      <c r="A104" s="496"/>
      <c r="B104" s="497"/>
      <c r="C104" s="496"/>
      <c r="D104" s="508"/>
      <c r="E104" s="508"/>
      <c r="F104" s="508"/>
      <c r="G104" s="508"/>
      <c r="H104" s="496"/>
      <c r="I104" s="497"/>
      <c r="J104" s="37"/>
      <c r="K104" s="38"/>
      <c r="L104" s="31">
        <f>IF(J104-K104&lt;0,0,J104-K104)</f>
        <v>0</v>
      </c>
    </row>
    <row r="105" spans="1:12" s="158" customFormat="1" ht="14.4" customHeight="1" x14ac:dyDescent="0.3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 customHeight="1" x14ac:dyDescent="0.35">
      <c r="A106" s="506" t="s">
        <v>297</v>
      </c>
      <c r="B106" s="507"/>
      <c r="C106" s="197"/>
      <c r="D106" s="197"/>
      <c r="E106" s="197"/>
      <c r="F106" s="197"/>
      <c r="G106" s="197"/>
      <c r="H106" s="210"/>
      <c r="I106" s="210"/>
      <c r="J106" s="174"/>
      <c r="K106" s="174"/>
      <c r="L106" s="175"/>
    </row>
    <row r="107" spans="1:12" s="158" customFormat="1" ht="14.4" customHeight="1" x14ac:dyDescent="0.35">
      <c r="A107" s="177" t="s">
        <v>10</v>
      </c>
      <c r="B107" s="397" t="s">
        <v>11</v>
      </c>
      <c r="C107" s="398"/>
      <c r="D107" s="397" t="s">
        <v>12</v>
      </c>
      <c r="E107" s="399"/>
      <c r="F107" s="398"/>
      <c r="G107" s="397" t="s">
        <v>2</v>
      </c>
      <c r="H107" s="399"/>
      <c r="I107" s="399"/>
      <c r="J107" s="399"/>
      <c r="K107" s="399"/>
      <c r="L107" s="398"/>
    </row>
    <row r="108" spans="1:12" s="158" customFormat="1" ht="43.25" customHeight="1" x14ac:dyDescent="0.35">
      <c r="A108" s="208" t="s">
        <v>19</v>
      </c>
      <c r="B108" s="379" t="s">
        <v>55</v>
      </c>
      <c r="C108" s="400"/>
      <c r="D108" s="379" t="s">
        <v>20</v>
      </c>
      <c r="E108" s="380"/>
      <c r="F108" s="400"/>
      <c r="G108" s="379" t="s">
        <v>23</v>
      </c>
      <c r="H108" s="380"/>
      <c r="I108" s="380"/>
      <c r="J108" s="380"/>
      <c r="K108" s="380"/>
      <c r="L108" s="400"/>
    </row>
    <row r="109" spans="1:12" s="158" customFormat="1" ht="8.4" customHeight="1" x14ac:dyDescent="0.35">
      <c r="A109" s="401"/>
      <c r="B109" s="402"/>
      <c r="C109" s="402"/>
      <c r="D109" s="402"/>
      <c r="E109" s="402"/>
      <c r="F109" s="403"/>
      <c r="G109" s="371" t="s">
        <v>21</v>
      </c>
      <c r="H109" s="372" t="s">
        <v>45</v>
      </c>
      <c r="I109" s="374" t="s">
        <v>22</v>
      </c>
      <c r="J109" s="374" t="s">
        <v>49</v>
      </c>
      <c r="K109" s="372" t="s">
        <v>47</v>
      </c>
      <c r="L109" s="374" t="s">
        <v>39</v>
      </c>
    </row>
    <row r="110" spans="1:12" s="158" customFormat="1" ht="29.4" customHeight="1" x14ac:dyDescent="0.35">
      <c r="A110" s="404"/>
      <c r="B110" s="405"/>
      <c r="C110" s="405"/>
      <c r="D110" s="405"/>
      <c r="E110" s="405"/>
      <c r="F110" s="406"/>
      <c r="G110" s="371"/>
      <c r="H110" s="373"/>
      <c r="I110" s="375"/>
      <c r="J110" s="375"/>
      <c r="K110" s="373"/>
      <c r="L110" s="375"/>
    </row>
    <row r="111" spans="1:12" s="158" customFormat="1" ht="14.4" hidden="1" customHeight="1" x14ac:dyDescent="0.3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35">
      <c r="A112" s="21"/>
      <c r="B112" s="368"/>
      <c r="C112" s="370"/>
      <c r="D112" s="368"/>
      <c r="E112" s="369"/>
      <c r="F112" s="370"/>
      <c r="G112" s="184"/>
      <c r="H112" s="183"/>
      <c r="I112" s="183"/>
      <c r="J112" s="182">
        <f>CEILING(G112*H112*I112,1)</f>
        <v>0</v>
      </c>
      <c r="K112" s="183"/>
      <c r="L112" s="182">
        <f>IF(J112-K112&lt;0,0,J112-K112)</f>
        <v>0</v>
      </c>
    </row>
    <row r="113" spans="1:12" s="158" customFormat="1" ht="14.4" hidden="1" customHeight="1" x14ac:dyDescent="0.35">
      <c r="A113" s="21"/>
      <c r="B113" s="368"/>
      <c r="C113" s="370"/>
      <c r="D113" s="368"/>
      <c r="E113" s="369"/>
      <c r="F113" s="370"/>
      <c r="G113" s="184"/>
      <c r="H113" s="183"/>
      <c r="I113" s="183"/>
      <c r="J113" s="182">
        <f>CEILING(G113*H113*I113,1)</f>
        <v>0</v>
      </c>
      <c r="K113" s="183"/>
      <c r="L113" s="182">
        <f>IF(J113-K113&lt;0,0,J113-K113)</f>
        <v>0</v>
      </c>
    </row>
    <row r="114" spans="1:12" s="158" customFormat="1" ht="14.4" customHeight="1" x14ac:dyDescent="0.3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35">
      <c r="A115" s="25" t="s">
        <v>17</v>
      </c>
      <c r="B115" s="206"/>
      <c r="C115" s="207"/>
      <c r="D115" s="207"/>
      <c r="E115" s="207"/>
      <c r="F115" s="207"/>
      <c r="G115" s="207"/>
      <c r="H115" s="207"/>
      <c r="I115" s="207"/>
      <c r="J115" s="23"/>
      <c r="K115" s="23"/>
      <c r="L115" s="24"/>
    </row>
    <row r="116" spans="1:12" ht="200.15" customHeight="1" x14ac:dyDescent="0.35">
      <c r="A116" s="355"/>
      <c r="B116" s="356"/>
      <c r="C116" s="356"/>
      <c r="D116" s="356"/>
      <c r="E116" s="356"/>
      <c r="F116" s="356"/>
      <c r="G116" s="356"/>
      <c r="H116" s="356"/>
      <c r="I116" s="356"/>
      <c r="J116" s="356"/>
      <c r="K116" s="356"/>
      <c r="L116" s="357"/>
    </row>
    <row r="117" spans="1:12" ht="16.5" hidden="1" customHeight="1" x14ac:dyDescent="0.35">
      <c r="A117" s="358"/>
      <c r="B117" s="359"/>
      <c r="C117" s="359"/>
      <c r="D117" s="359"/>
      <c r="E117" s="359"/>
      <c r="F117" s="359"/>
      <c r="G117" s="359"/>
      <c r="H117" s="359"/>
      <c r="I117" s="359"/>
      <c r="J117" s="359"/>
      <c r="K117" s="359"/>
      <c r="L117" s="360"/>
    </row>
    <row r="118" spans="1:12" x14ac:dyDescent="0.35">
      <c r="A118" s="115" t="s">
        <v>274</v>
      </c>
      <c r="B118" s="116"/>
      <c r="C118" s="116"/>
      <c r="D118" s="116"/>
      <c r="E118" s="116"/>
      <c r="F118" s="116"/>
      <c r="G118" s="116"/>
      <c r="H118" s="116"/>
      <c r="I118" s="116"/>
      <c r="J118" s="116"/>
      <c r="K118" s="116"/>
      <c r="L118" s="117"/>
    </row>
    <row r="119" spans="1:12" ht="14" customHeight="1" x14ac:dyDescent="0.35">
      <c r="A119" s="444" t="s">
        <v>36</v>
      </c>
      <c r="B119" s="443"/>
      <c r="C119" s="442" t="s">
        <v>2</v>
      </c>
      <c r="D119" s="442"/>
      <c r="E119" s="442"/>
      <c r="F119" s="442"/>
      <c r="G119" s="442"/>
      <c r="H119" s="442"/>
      <c r="I119" s="442"/>
      <c r="J119" s="442"/>
      <c r="K119" s="442"/>
      <c r="L119" s="443"/>
    </row>
    <row r="120" spans="1:12" ht="41" customHeight="1" x14ac:dyDescent="0.35">
      <c r="A120" s="379" t="s">
        <v>194</v>
      </c>
      <c r="B120" s="400"/>
      <c r="C120" s="380" t="s">
        <v>195</v>
      </c>
      <c r="D120" s="380"/>
      <c r="E120" s="380"/>
      <c r="F120" s="380"/>
      <c r="G120" s="380"/>
      <c r="H120" s="380"/>
      <c r="I120" s="380"/>
      <c r="J120" s="380"/>
      <c r="K120" s="380"/>
      <c r="L120" s="400"/>
    </row>
    <row r="121" spans="1:12" ht="26.4" customHeight="1" x14ac:dyDescent="0.35">
      <c r="A121" s="102"/>
      <c r="B121" s="103"/>
      <c r="C121" s="445" t="s">
        <v>192</v>
      </c>
      <c r="D121" s="446"/>
      <c r="E121" s="449" t="s">
        <v>184</v>
      </c>
      <c r="F121" s="401" t="s">
        <v>21</v>
      </c>
      <c r="G121" s="402"/>
      <c r="H121" s="401" t="s">
        <v>193</v>
      </c>
      <c r="I121" s="403"/>
      <c r="J121" s="374" t="s">
        <v>49</v>
      </c>
      <c r="K121" s="372" t="s">
        <v>47</v>
      </c>
      <c r="L121" s="374" t="s">
        <v>39</v>
      </c>
    </row>
    <row r="122" spans="1:12" ht="26.4" customHeight="1" x14ac:dyDescent="0.35">
      <c r="A122" s="109"/>
      <c r="B122" s="110"/>
      <c r="C122" s="447"/>
      <c r="D122" s="448"/>
      <c r="E122" s="450"/>
      <c r="F122" s="404"/>
      <c r="G122" s="405"/>
      <c r="H122" s="404"/>
      <c r="I122" s="406"/>
      <c r="J122" s="375"/>
      <c r="K122" s="373"/>
      <c r="L122" s="375"/>
    </row>
    <row r="123" spans="1:12" ht="18" hidden="1" customHeight="1" x14ac:dyDescent="0.35">
      <c r="A123" s="383"/>
      <c r="B123" s="384"/>
      <c r="C123" s="435"/>
      <c r="D123" s="437"/>
      <c r="E123" s="212"/>
      <c r="F123" s="438"/>
      <c r="G123" s="439"/>
      <c r="H123" s="440"/>
      <c r="I123" s="441"/>
      <c r="J123" s="167">
        <f>CEILING(C123*F123*H123,1)</f>
        <v>0</v>
      </c>
      <c r="K123" s="170"/>
      <c r="L123" s="182">
        <f>IF(J123-K123&lt;0,0,J123-K123)</f>
        <v>0</v>
      </c>
    </row>
    <row r="124" spans="1:12" ht="30" customHeight="1" x14ac:dyDescent="0.35">
      <c r="A124" s="383"/>
      <c r="B124" s="384"/>
      <c r="C124" s="435"/>
      <c r="D124" s="437"/>
      <c r="E124" s="212"/>
      <c r="F124" s="438"/>
      <c r="G124" s="439"/>
      <c r="H124" s="440"/>
      <c r="I124" s="441"/>
      <c r="J124" s="167">
        <f>CEILING(C124*F124*H124,1)</f>
        <v>0</v>
      </c>
      <c r="K124" s="170"/>
      <c r="L124" s="182">
        <f>IF(J124-K124&lt;0,0,J124-K124)</f>
        <v>0</v>
      </c>
    </row>
    <row r="125" spans="1:12" ht="20" hidden="1" customHeight="1" x14ac:dyDescent="0.35">
      <c r="A125" s="383"/>
      <c r="B125" s="384"/>
      <c r="C125" s="435"/>
      <c r="D125" s="437"/>
      <c r="E125" s="212"/>
      <c r="F125" s="438"/>
      <c r="G125" s="439"/>
      <c r="H125" s="440"/>
      <c r="I125" s="441"/>
      <c r="J125" s="167">
        <f>CEILING(C125*F125*H125,1)</f>
        <v>0</v>
      </c>
      <c r="K125" s="219"/>
      <c r="L125" s="182">
        <f>IF(J125-K125&lt;0,0,J125-K125)</f>
        <v>0</v>
      </c>
    </row>
    <row r="126" spans="1:12" s="158" customFormat="1" ht="14.4" customHeight="1" x14ac:dyDescent="0.35">
      <c r="A126" s="407" t="s">
        <v>41</v>
      </c>
      <c r="B126" s="408"/>
      <c r="C126" s="408"/>
      <c r="D126" s="408"/>
      <c r="E126" s="408"/>
      <c r="F126" s="408"/>
      <c r="G126" s="408"/>
      <c r="H126" s="408"/>
      <c r="I126" s="409"/>
      <c r="J126" s="157">
        <f>SUM(J123:J125)</f>
        <v>0</v>
      </c>
      <c r="K126" s="157">
        <f>SUM(K123:K125)</f>
        <v>0</v>
      </c>
      <c r="L126" s="157">
        <f>SUM(L123:L125)</f>
        <v>0</v>
      </c>
    </row>
    <row r="127" spans="1:12" ht="23.4" customHeight="1" x14ac:dyDescent="0.35">
      <c r="A127" s="25" t="s">
        <v>17</v>
      </c>
      <c r="B127" s="206"/>
      <c r="C127" s="207"/>
      <c r="D127" s="207"/>
      <c r="E127" s="207"/>
      <c r="F127" s="207"/>
      <c r="G127" s="207"/>
      <c r="H127" s="207"/>
      <c r="I127" s="207"/>
      <c r="J127" s="23"/>
      <c r="K127" s="23"/>
      <c r="L127" s="24"/>
    </row>
    <row r="128" spans="1:12" ht="200" customHeight="1" x14ac:dyDescent="0.35">
      <c r="A128" s="355"/>
      <c r="B128" s="356"/>
      <c r="C128" s="356"/>
      <c r="D128" s="356"/>
      <c r="E128" s="356"/>
      <c r="F128" s="356"/>
      <c r="G128" s="356"/>
      <c r="H128" s="356"/>
      <c r="I128" s="356"/>
      <c r="J128" s="356"/>
      <c r="K128" s="356"/>
      <c r="L128" s="357"/>
    </row>
    <row r="129" spans="1:12" ht="14.4" hidden="1" customHeight="1" x14ac:dyDescent="0.35">
      <c r="A129" s="358"/>
      <c r="B129" s="359"/>
      <c r="C129" s="359"/>
      <c r="D129" s="359"/>
      <c r="E129" s="359"/>
      <c r="F129" s="359"/>
      <c r="G129" s="359"/>
      <c r="H129" s="359"/>
      <c r="I129" s="359"/>
      <c r="J129" s="359"/>
      <c r="K129" s="359"/>
      <c r="L129" s="360"/>
    </row>
    <row r="130" spans="1:12" x14ac:dyDescent="0.35">
      <c r="A130" s="115" t="s">
        <v>275</v>
      </c>
      <c r="B130" s="116"/>
      <c r="C130" s="116"/>
      <c r="D130" s="116"/>
      <c r="E130" s="116"/>
      <c r="F130" s="116"/>
      <c r="G130" s="116"/>
      <c r="H130" s="116"/>
      <c r="I130" s="116"/>
      <c r="J130" s="116"/>
      <c r="K130" s="116"/>
      <c r="L130" s="117"/>
    </row>
    <row r="131" spans="1:12" ht="15" customHeight="1" x14ac:dyDescent="0.35">
      <c r="A131" s="444" t="s">
        <v>15</v>
      </c>
      <c r="B131" s="442"/>
      <c r="C131" s="443"/>
      <c r="D131" s="444" t="s">
        <v>2</v>
      </c>
      <c r="E131" s="442"/>
      <c r="F131" s="442"/>
      <c r="G131" s="442"/>
      <c r="H131" s="442"/>
      <c r="I131" s="442"/>
      <c r="J131" s="442"/>
      <c r="K131" s="442"/>
      <c r="L131" s="443"/>
    </row>
    <row r="132" spans="1:12" ht="15" customHeight="1" x14ac:dyDescent="0.35">
      <c r="A132" s="379" t="s">
        <v>56</v>
      </c>
      <c r="B132" s="380"/>
      <c r="C132" s="400"/>
      <c r="D132" s="379" t="s">
        <v>52</v>
      </c>
      <c r="E132" s="380"/>
      <c r="F132" s="380"/>
      <c r="G132" s="380"/>
      <c r="H132" s="380"/>
      <c r="I132" s="380"/>
      <c r="J132" s="380"/>
      <c r="K132" s="380"/>
      <c r="L132" s="400"/>
    </row>
    <row r="133" spans="1:12" ht="26" customHeight="1" x14ac:dyDescent="0.35">
      <c r="A133" s="412"/>
      <c r="B133" s="413"/>
      <c r="C133" s="414"/>
      <c r="D133" s="421" t="s">
        <v>57</v>
      </c>
      <c r="E133" s="421"/>
      <c r="F133" s="401" t="s">
        <v>61</v>
      </c>
      <c r="G133" s="402"/>
      <c r="H133" s="402"/>
      <c r="I133" s="403"/>
      <c r="J133" s="374" t="s">
        <v>49</v>
      </c>
      <c r="K133" s="372" t="s">
        <v>47</v>
      </c>
      <c r="L133" s="374" t="s">
        <v>39</v>
      </c>
    </row>
    <row r="134" spans="1:12" ht="31.5" customHeight="1" x14ac:dyDescent="0.35">
      <c r="A134" s="415"/>
      <c r="B134" s="416"/>
      <c r="C134" s="417"/>
      <c r="D134" s="421"/>
      <c r="E134" s="421"/>
      <c r="F134" s="404"/>
      <c r="G134" s="405"/>
      <c r="H134" s="405"/>
      <c r="I134" s="406"/>
      <c r="J134" s="375"/>
      <c r="K134" s="373"/>
      <c r="L134" s="375"/>
    </row>
    <row r="135" spans="1:12" ht="31.5" hidden="1" customHeight="1" x14ac:dyDescent="0.35">
      <c r="A135" s="383"/>
      <c r="B135" s="453"/>
      <c r="C135" s="384"/>
      <c r="D135" s="451"/>
      <c r="E135" s="451"/>
      <c r="F135" s="454"/>
      <c r="G135" s="455"/>
      <c r="H135" s="455"/>
      <c r="I135" s="456"/>
      <c r="J135" s="182">
        <f>CEILING(D135*F135,1)</f>
        <v>0</v>
      </c>
      <c r="K135" s="170"/>
      <c r="L135" s="182">
        <f>IF(J135-K135&lt;0,0,J135-K135)</f>
        <v>0</v>
      </c>
    </row>
    <row r="136" spans="1:12" ht="31.5" customHeight="1" x14ac:dyDescent="0.35">
      <c r="A136" s="383"/>
      <c r="B136" s="453"/>
      <c r="C136" s="384"/>
      <c r="D136" s="451"/>
      <c r="E136" s="451"/>
      <c r="F136" s="454"/>
      <c r="G136" s="455"/>
      <c r="H136" s="455"/>
      <c r="I136" s="456"/>
      <c r="J136" s="182">
        <f>CEILING(D136*F136,1)</f>
        <v>0</v>
      </c>
      <c r="K136" s="170"/>
      <c r="L136" s="182">
        <f>IF(J136-K136&lt;0,0,J136-K136)</f>
        <v>0</v>
      </c>
    </row>
    <row r="137" spans="1:12" hidden="1" x14ac:dyDescent="0.35">
      <c r="A137" s="460"/>
      <c r="B137" s="461"/>
      <c r="C137" s="462"/>
      <c r="D137" s="452"/>
      <c r="E137" s="452"/>
      <c r="F137" s="457"/>
      <c r="G137" s="458"/>
      <c r="H137" s="458"/>
      <c r="I137" s="459"/>
      <c r="J137" s="182">
        <f>CEILING(D137*F137,1)</f>
        <v>0</v>
      </c>
      <c r="K137" s="219"/>
      <c r="L137" s="182">
        <f>IF(J137-K137&lt;0,0,J137-K137)</f>
        <v>0</v>
      </c>
    </row>
    <row r="138" spans="1:12" s="158" customFormat="1" ht="14.4" customHeight="1" x14ac:dyDescent="0.35">
      <c r="A138" s="407" t="s">
        <v>41</v>
      </c>
      <c r="B138" s="408"/>
      <c r="C138" s="408"/>
      <c r="D138" s="408"/>
      <c r="E138" s="408"/>
      <c r="F138" s="408"/>
      <c r="G138" s="408"/>
      <c r="H138" s="408"/>
      <c r="I138" s="409"/>
      <c r="J138" s="157">
        <f>SUM(J135:J137)</f>
        <v>0</v>
      </c>
      <c r="K138" s="157">
        <f>SUM(K135:K137)</f>
        <v>0</v>
      </c>
      <c r="L138" s="157">
        <f>SUM(L135:L137)</f>
        <v>0</v>
      </c>
    </row>
    <row r="139" spans="1:12" ht="26" customHeight="1" x14ac:dyDescent="0.35">
      <c r="A139" s="25" t="s">
        <v>17</v>
      </c>
      <c r="B139" s="206"/>
      <c r="C139" s="207"/>
      <c r="D139" s="207"/>
      <c r="E139" s="207"/>
      <c r="F139" s="207"/>
      <c r="G139" s="207"/>
      <c r="H139" s="207"/>
      <c r="I139" s="207"/>
      <c r="J139" s="23"/>
      <c r="K139" s="23"/>
      <c r="L139" s="24"/>
    </row>
    <row r="140" spans="1:12" ht="200" customHeight="1" x14ac:dyDescent="0.35">
      <c r="A140" s="355"/>
      <c r="B140" s="356"/>
      <c r="C140" s="356"/>
      <c r="D140" s="356"/>
      <c r="E140" s="356"/>
      <c r="F140" s="356"/>
      <c r="G140" s="356"/>
      <c r="H140" s="356"/>
      <c r="I140" s="356"/>
      <c r="J140" s="356"/>
      <c r="K140" s="356"/>
      <c r="L140" s="357"/>
    </row>
    <row r="141" spans="1:12" ht="14.4" hidden="1" customHeight="1" x14ac:dyDescent="0.35">
      <c r="A141" s="358"/>
      <c r="B141" s="359"/>
      <c r="C141" s="359"/>
      <c r="D141" s="359"/>
      <c r="E141" s="359"/>
      <c r="F141" s="359"/>
      <c r="G141" s="359"/>
      <c r="H141" s="359"/>
      <c r="I141" s="359"/>
      <c r="J141" s="359"/>
      <c r="K141" s="359"/>
      <c r="L141" s="360"/>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5" ht="69.75" customHeight="1" x14ac:dyDescent="0.7">
      <c r="A1" s="481" t="str">
        <f>'Budget Sheet Instructions'!A19</f>
        <v>Budget Detail - Year 3</v>
      </c>
      <c r="B1" s="482"/>
      <c r="C1" s="482"/>
      <c r="D1" s="482"/>
      <c r="E1" s="482"/>
      <c r="F1" s="482"/>
      <c r="G1" s="5"/>
      <c r="H1" s="483"/>
      <c r="I1" s="483"/>
      <c r="J1" s="483"/>
      <c r="K1" s="483"/>
      <c r="L1" s="484"/>
      <c r="M1" s="6"/>
      <c r="N1" s="6"/>
      <c r="O1" s="6"/>
    </row>
    <row r="2" spans="1:15" ht="15" customHeight="1" x14ac:dyDescent="0.35">
      <c r="A2" s="501" t="s">
        <v>300</v>
      </c>
      <c r="B2" s="502"/>
      <c r="C2" s="502"/>
      <c r="D2" s="502"/>
      <c r="E2" s="502"/>
      <c r="F2" s="502"/>
      <c r="G2" s="502"/>
      <c r="H2" s="502"/>
      <c r="I2" s="502"/>
      <c r="J2" s="503"/>
      <c r="K2" s="361"/>
      <c r="L2" s="362"/>
      <c r="M2" s="6"/>
      <c r="N2" s="6"/>
      <c r="O2" s="6"/>
    </row>
    <row r="3" spans="1:15" ht="15" customHeight="1" x14ac:dyDescent="0.35">
      <c r="A3" s="504" t="s">
        <v>299</v>
      </c>
      <c r="B3" s="505"/>
      <c r="C3" s="202"/>
      <c r="D3" s="202"/>
      <c r="E3" s="202"/>
      <c r="F3" s="202"/>
      <c r="G3" s="202"/>
      <c r="H3" s="202"/>
      <c r="I3" s="202"/>
      <c r="J3" s="203"/>
      <c r="K3" s="363"/>
      <c r="L3" s="364"/>
      <c r="M3" s="6"/>
      <c r="N3" s="6"/>
      <c r="O3" s="6"/>
    </row>
    <row r="4" spans="1:15" x14ac:dyDescent="0.35">
      <c r="A4" s="224" t="s">
        <v>27</v>
      </c>
      <c r="B4" s="225"/>
      <c r="C4" s="225"/>
      <c r="D4" s="225"/>
      <c r="E4" s="225"/>
      <c r="F4" s="225"/>
      <c r="G4" s="225"/>
      <c r="H4" s="225"/>
      <c r="I4" s="225"/>
      <c r="J4" s="225"/>
      <c r="K4" s="225"/>
      <c r="L4" s="114"/>
      <c r="M4" s="67"/>
      <c r="N4" s="6"/>
      <c r="O4" s="6"/>
    </row>
    <row r="5" spans="1:15" x14ac:dyDescent="0.35">
      <c r="A5" s="227" t="s">
        <v>42</v>
      </c>
      <c r="B5" s="226" t="s">
        <v>174</v>
      </c>
      <c r="C5" s="422" t="s">
        <v>2</v>
      </c>
      <c r="D5" s="410"/>
      <c r="E5" s="410"/>
      <c r="F5" s="410"/>
      <c r="G5" s="410"/>
      <c r="H5" s="410"/>
      <c r="I5" s="410"/>
      <c r="J5" s="410"/>
      <c r="K5" s="410"/>
      <c r="L5" s="411"/>
      <c r="M5" s="67"/>
      <c r="N5" s="6"/>
      <c r="O5" s="6"/>
    </row>
    <row r="6" spans="1:15" ht="28.5" customHeight="1" x14ac:dyDescent="0.35">
      <c r="A6" s="221" t="s">
        <v>173</v>
      </c>
      <c r="B6" s="221" t="s">
        <v>175</v>
      </c>
      <c r="C6" s="379" t="s">
        <v>48</v>
      </c>
      <c r="D6" s="380"/>
      <c r="E6" s="380"/>
      <c r="F6" s="380"/>
      <c r="G6" s="380"/>
      <c r="H6" s="380"/>
      <c r="I6" s="380"/>
      <c r="J6" s="380"/>
      <c r="K6" s="380"/>
      <c r="L6" s="400"/>
      <c r="M6" s="67"/>
      <c r="N6" s="6"/>
      <c r="O6" s="6"/>
    </row>
    <row r="7" spans="1:15" ht="15" customHeight="1" x14ac:dyDescent="0.3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35">
      <c r="A8" s="487"/>
      <c r="B8" s="487"/>
      <c r="C8" s="447"/>
      <c r="D8" s="448"/>
      <c r="E8" s="421"/>
      <c r="F8" s="404"/>
      <c r="G8" s="405"/>
      <c r="H8" s="404"/>
      <c r="I8" s="406"/>
      <c r="J8" s="371"/>
      <c r="K8" s="389"/>
      <c r="L8" s="371"/>
      <c r="M8" s="67"/>
      <c r="N8" s="6"/>
      <c r="O8" s="6"/>
    </row>
    <row r="9" spans="1:15" ht="30" hidden="1" customHeight="1" x14ac:dyDescent="0.35">
      <c r="A9" s="91"/>
      <c r="B9" s="91"/>
      <c r="C9" s="488"/>
      <c r="D9" s="489"/>
      <c r="E9" s="220"/>
      <c r="F9" s="485"/>
      <c r="G9" s="486"/>
      <c r="H9" s="490"/>
      <c r="I9" s="491"/>
      <c r="J9" s="182">
        <f>CEILING(C9*F9*H9,1)</f>
        <v>0</v>
      </c>
      <c r="K9" s="170"/>
      <c r="L9" s="182">
        <f>IF(J9-K9&lt;0,0,J9-K9)</f>
        <v>0</v>
      </c>
      <c r="M9" s="10"/>
      <c r="N9" s="6"/>
      <c r="O9" s="6"/>
    </row>
    <row r="10" spans="1:15" ht="30" customHeight="1" x14ac:dyDescent="0.35">
      <c r="A10" s="91"/>
      <c r="B10" s="91"/>
      <c r="C10" s="488"/>
      <c r="D10" s="489"/>
      <c r="E10" s="220"/>
      <c r="F10" s="485"/>
      <c r="G10" s="486"/>
      <c r="H10" s="490"/>
      <c r="I10" s="491"/>
      <c r="J10" s="182">
        <f>CEILING(C10*F10*H10,1)</f>
        <v>0</v>
      </c>
      <c r="K10" s="170"/>
      <c r="L10" s="182">
        <f>IF(J10-K10&lt;0,0,J10-K10)</f>
        <v>0</v>
      </c>
      <c r="M10" s="10"/>
      <c r="N10" s="6"/>
      <c r="O10" s="6"/>
    </row>
    <row r="11" spans="1:15" ht="30" hidden="1" customHeight="1" x14ac:dyDescent="0.35">
      <c r="A11" s="91"/>
      <c r="B11" s="91"/>
      <c r="C11" s="488"/>
      <c r="D11" s="489"/>
      <c r="E11" s="220"/>
      <c r="F11" s="485"/>
      <c r="G11" s="486"/>
      <c r="H11" s="490"/>
      <c r="I11" s="491"/>
      <c r="J11" s="182">
        <f>CEILING(C11*F11*H11,1)</f>
        <v>0</v>
      </c>
      <c r="K11" s="233"/>
      <c r="L11" s="182">
        <f>IF(J11-K11&lt;0,0,J11-K11)</f>
        <v>0</v>
      </c>
      <c r="M11" s="10"/>
      <c r="N11" s="6"/>
      <c r="O11" s="6"/>
    </row>
    <row r="12" spans="1:15" s="158" customFormat="1" ht="14.4" customHeight="1" x14ac:dyDescent="0.35">
      <c r="A12" s="407" t="s">
        <v>41</v>
      </c>
      <c r="B12" s="408"/>
      <c r="C12" s="408"/>
      <c r="D12" s="408"/>
      <c r="E12" s="408"/>
      <c r="F12" s="408"/>
      <c r="G12" s="408"/>
      <c r="H12" s="408"/>
      <c r="I12" s="409"/>
      <c r="J12" s="157">
        <f>SUM(J9:J11)</f>
        <v>0</v>
      </c>
      <c r="K12" s="157">
        <f>SUM(K9:K11)</f>
        <v>0</v>
      </c>
      <c r="L12" s="157">
        <f>SUM(L9:L11)</f>
        <v>0</v>
      </c>
    </row>
    <row r="13" spans="1:15" ht="22.5" customHeight="1" x14ac:dyDescent="0.35">
      <c r="A13" s="25" t="s">
        <v>17</v>
      </c>
      <c r="B13" s="231"/>
      <c r="C13" s="232"/>
      <c r="D13" s="232"/>
      <c r="E13" s="232"/>
      <c r="F13" s="232"/>
      <c r="G13" s="232"/>
      <c r="H13" s="232"/>
      <c r="I13" s="232"/>
      <c r="J13" s="23"/>
      <c r="K13" s="23"/>
      <c r="L13" s="24"/>
    </row>
    <row r="14" spans="1:15" ht="200.15" customHeight="1" x14ac:dyDescent="0.35">
      <c r="A14" s="352"/>
      <c r="B14" s="353"/>
      <c r="C14" s="353"/>
      <c r="D14" s="353"/>
      <c r="E14" s="353"/>
      <c r="F14" s="353"/>
      <c r="G14" s="353"/>
      <c r="H14" s="353"/>
      <c r="I14" s="353"/>
      <c r="J14" s="353"/>
      <c r="K14" s="353"/>
      <c r="L14" s="354"/>
    </row>
    <row r="15" spans="1:15" ht="16.5" hidden="1" customHeight="1" x14ac:dyDescent="0.35">
      <c r="A15" s="358"/>
      <c r="B15" s="359"/>
      <c r="C15" s="359"/>
      <c r="D15" s="359"/>
      <c r="E15" s="359"/>
      <c r="F15" s="359"/>
      <c r="G15" s="359"/>
      <c r="H15" s="359"/>
      <c r="I15" s="359"/>
      <c r="J15" s="359"/>
      <c r="K15" s="359"/>
      <c r="L15" s="360"/>
    </row>
    <row r="16" spans="1:15" x14ac:dyDescent="0.35">
      <c r="A16" s="224" t="s">
        <v>28</v>
      </c>
      <c r="B16" s="225"/>
      <c r="C16" s="225"/>
      <c r="D16" s="225"/>
      <c r="E16" s="225"/>
      <c r="F16" s="225"/>
      <c r="G16" s="225"/>
      <c r="H16" s="225"/>
      <c r="I16" s="225"/>
      <c r="J16" s="225"/>
      <c r="K16" s="225"/>
      <c r="L16" s="114"/>
    </row>
    <row r="17" spans="1:12" x14ac:dyDescent="0.35">
      <c r="A17" s="422" t="s">
        <v>42</v>
      </c>
      <c r="B17" s="410"/>
      <c r="C17" s="411"/>
      <c r="D17" s="479" t="s">
        <v>2</v>
      </c>
      <c r="E17" s="479"/>
      <c r="F17" s="479"/>
      <c r="G17" s="479"/>
      <c r="H17" s="479"/>
      <c r="I17" s="479"/>
      <c r="J17" s="479"/>
      <c r="K17" s="479"/>
      <c r="L17" s="479"/>
    </row>
    <row r="18" spans="1:12" ht="28.5" customHeight="1" x14ac:dyDescent="0.35">
      <c r="A18" s="379" t="s">
        <v>238</v>
      </c>
      <c r="B18" s="380"/>
      <c r="C18" s="400"/>
      <c r="D18" s="480" t="s">
        <v>54</v>
      </c>
      <c r="E18" s="480"/>
      <c r="F18" s="480"/>
      <c r="G18" s="480"/>
      <c r="H18" s="480"/>
      <c r="I18" s="480"/>
      <c r="J18" s="480"/>
      <c r="K18" s="480"/>
      <c r="L18" s="480"/>
    </row>
    <row r="19" spans="1:12" ht="15" customHeight="1" x14ac:dyDescent="0.35">
      <c r="A19" s="412"/>
      <c r="B19" s="413"/>
      <c r="C19" s="414"/>
      <c r="D19" s="421" t="s">
        <v>57</v>
      </c>
      <c r="E19" s="421"/>
      <c r="F19" s="401" t="s">
        <v>46</v>
      </c>
      <c r="G19" s="402"/>
      <c r="H19" s="402"/>
      <c r="I19" s="403"/>
      <c r="J19" s="371" t="s">
        <v>49</v>
      </c>
      <c r="K19" s="389" t="s">
        <v>47</v>
      </c>
      <c r="L19" s="371" t="s">
        <v>39</v>
      </c>
    </row>
    <row r="20" spans="1:12" ht="20.25" customHeight="1" x14ac:dyDescent="0.35">
      <c r="A20" s="415"/>
      <c r="B20" s="416"/>
      <c r="C20" s="417"/>
      <c r="D20" s="421"/>
      <c r="E20" s="421"/>
      <c r="F20" s="404"/>
      <c r="G20" s="405"/>
      <c r="H20" s="405"/>
      <c r="I20" s="406"/>
      <c r="J20" s="371"/>
      <c r="K20" s="389"/>
      <c r="L20" s="371"/>
    </row>
    <row r="21" spans="1:12" ht="30" hidden="1" customHeight="1" x14ac:dyDescent="0.35">
      <c r="A21" s="391"/>
      <c r="B21" s="392"/>
      <c r="C21" s="393"/>
      <c r="D21" s="438"/>
      <c r="E21" s="494"/>
      <c r="F21" s="467"/>
      <c r="G21" s="468"/>
      <c r="H21" s="468"/>
      <c r="I21" s="469"/>
      <c r="J21" s="182">
        <f>CEILING(D21*F21,1)</f>
        <v>0</v>
      </c>
      <c r="K21" s="170"/>
      <c r="L21" s="182">
        <f>IF(J21-K21&lt;0,0,J21-K21)</f>
        <v>0</v>
      </c>
    </row>
    <row r="22" spans="1:12" ht="30" customHeight="1" x14ac:dyDescent="0.35">
      <c r="A22" s="391"/>
      <c r="B22" s="392"/>
      <c r="C22" s="393"/>
      <c r="D22" s="438"/>
      <c r="E22" s="494"/>
      <c r="F22" s="467"/>
      <c r="G22" s="468"/>
      <c r="H22" s="468"/>
      <c r="I22" s="469"/>
      <c r="J22" s="182">
        <f>CEILING(D22*F22,1)</f>
        <v>0</v>
      </c>
      <c r="K22" s="170"/>
      <c r="L22" s="182">
        <f>IF(J22-K22&lt;0,0,J22-K22)</f>
        <v>0</v>
      </c>
    </row>
    <row r="23" spans="1:12" ht="30" hidden="1" customHeight="1" x14ac:dyDescent="0.35">
      <c r="A23" s="473"/>
      <c r="B23" s="474"/>
      <c r="C23" s="475"/>
      <c r="D23" s="438"/>
      <c r="E23" s="494"/>
      <c r="F23" s="470"/>
      <c r="G23" s="471"/>
      <c r="H23" s="471"/>
      <c r="I23" s="472"/>
      <c r="J23" s="182">
        <f>CEILING(D23*F23,1)</f>
        <v>0</v>
      </c>
      <c r="K23" s="233"/>
      <c r="L23" s="182">
        <f>IF(J23-K23&lt;0,0,J23-K23)</f>
        <v>0</v>
      </c>
    </row>
    <row r="24" spans="1:12" s="158" customFormat="1" ht="14.4" customHeight="1" x14ac:dyDescent="0.35">
      <c r="A24" s="407" t="s">
        <v>41</v>
      </c>
      <c r="B24" s="408"/>
      <c r="C24" s="408"/>
      <c r="D24" s="408"/>
      <c r="E24" s="408"/>
      <c r="F24" s="408"/>
      <c r="G24" s="408"/>
      <c r="H24" s="408"/>
      <c r="I24" s="409"/>
      <c r="J24" s="157">
        <f>SUM(J21:J23)</f>
        <v>0</v>
      </c>
      <c r="K24" s="157">
        <f>SUM(K21:K23)</f>
        <v>0</v>
      </c>
      <c r="L24" s="157">
        <f>SUM(L21:L23)</f>
        <v>0</v>
      </c>
    </row>
    <row r="25" spans="1:12" ht="22.5" customHeight="1" x14ac:dyDescent="0.35">
      <c r="A25" s="25" t="s">
        <v>17</v>
      </c>
      <c r="B25" s="231"/>
      <c r="C25" s="232"/>
      <c r="D25" s="232"/>
      <c r="E25" s="232"/>
      <c r="F25" s="232"/>
      <c r="G25" s="232"/>
      <c r="H25" s="232"/>
      <c r="I25" s="232"/>
      <c r="J25" s="23"/>
      <c r="K25" s="23"/>
      <c r="L25" s="24"/>
    </row>
    <row r="26" spans="1:12" ht="200.15" customHeight="1" x14ac:dyDescent="0.35">
      <c r="A26" s="355"/>
      <c r="B26" s="356"/>
      <c r="C26" s="356"/>
      <c r="D26" s="356"/>
      <c r="E26" s="356"/>
      <c r="F26" s="356"/>
      <c r="G26" s="356"/>
      <c r="H26" s="356"/>
      <c r="I26" s="356"/>
      <c r="J26" s="356"/>
      <c r="K26" s="356"/>
      <c r="L26" s="357"/>
    </row>
    <row r="27" spans="1:12" ht="16.5" hidden="1" customHeight="1" x14ac:dyDescent="0.35">
      <c r="A27" s="358"/>
      <c r="B27" s="359"/>
      <c r="C27" s="359"/>
      <c r="D27" s="359"/>
      <c r="E27" s="359"/>
      <c r="F27" s="359"/>
      <c r="G27" s="359"/>
      <c r="H27" s="359"/>
      <c r="I27" s="359"/>
      <c r="J27" s="359"/>
      <c r="K27" s="359"/>
      <c r="L27" s="360"/>
    </row>
    <row r="28" spans="1:12" x14ac:dyDescent="0.35">
      <c r="A28" s="224" t="s">
        <v>29</v>
      </c>
      <c r="B28" s="225"/>
      <c r="C28" s="225"/>
      <c r="D28" s="225"/>
      <c r="E28" s="225"/>
      <c r="F28" s="225"/>
      <c r="G28" s="225"/>
      <c r="H28" s="225"/>
      <c r="I28" s="225"/>
      <c r="J28" s="225"/>
      <c r="K28" s="225"/>
      <c r="L28" s="114"/>
    </row>
    <row r="29" spans="1:12" ht="29" x14ac:dyDescent="0.35">
      <c r="A29" s="8" t="s">
        <v>10</v>
      </c>
      <c r="B29" s="465" t="s">
        <v>11</v>
      </c>
      <c r="C29" s="466"/>
      <c r="D29" s="118" t="s">
        <v>12</v>
      </c>
      <c r="E29" s="229" t="s">
        <v>184</v>
      </c>
      <c r="F29" s="465" t="s">
        <v>2</v>
      </c>
      <c r="G29" s="476"/>
      <c r="H29" s="476"/>
      <c r="I29" s="476"/>
      <c r="J29" s="476"/>
      <c r="K29" s="476"/>
      <c r="L29" s="466"/>
    </row>
    <row r="30" spans="1:12" ht="47.25" customHeight="1" x14ac:dyDescent="0.35">
      <c r="A30" s="221" t="s">
        <v>19</v>
      </c>
      <c r="B30" s="379" t="s">
        <v>55</v>
      </c>
      <c r="C30" s="400"/>
      <c r="D30" s="98" t="s">
        <v>225</v>
      </c>
      <c r="E30" s="222" t="s">
        <v>226</v>
      </c>
      <c r="F30" s="379" t="s">
        <v>23</v>
      </c>
      <c r="G30" s="380"/>
      <c r="H30" s="380"/>
      <c r="I30" s="380"/>
      <c r="J30" s="380"/>
      <c r="K30" s="380"/>
      <c r="L30" s="400"/>
    </row>
    <row r="31" spans="1:12" ht="15" customHeight="1" x14ac:dyDescent="0.3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35">
      <c r="A32" s="415"/>
      <c r="B32" s="416"/>
      <c r="C32" s="416"/>
      <c r="D32" s="416"/>
      <c r="E32" s="417"/>
      <c r="F32" s="371"/>
      <c r="G32" s="389"/>
      <c r="H32" s="371"/>
      <c r="I32" s="375"/>
      <c r="J32" s="371"/>
      <c r="K32" s="389"/>
      <c r="L32" s="371"/>
    </row>
    <row r="33" spans="1:12" s="9" customFormat="1" ht="45" hidden="1" customHeight="1" x14ac:dyDescent="0.35">
      <c r="A33" s="21"/>
      <c r="B33" s="368"/>
      <c r="C33" s="370"/>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5">
      <c r="A34" s="21"/>
      <c r="B34" s="368"/>
      <c r="C34" s="370"/>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5">
      <c r="A35" s="33"/>
      <c r="B35" s="492"/>
      <c r="C35" s="493"/>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 customHeight="1" x14ac:dyDescent="0.35">
      <c r="A36" s="407" t="s">
        <v>41</v>
      </c>
      <c r="B36" s="408"/>
      <c r="C36" s="408"/>
      <c r="D36" s="408"/>
      <c r="E36" s="408"/>
      <c r="F36" s="408"/>
      <c r="G36" s="408"/>
      <c r="H36" s="408"/>
      <c r="I36" s="409"/>
      <c r="J36" s="157">
        <f>SUM(J33:J35)</f>
        <v>0</v>
      </c>
      <c r="K36" s="157">
        <f>SUM(K33:K35)</f>
        <v>0</v>
      </c>
      <c r="L36" s="157">
        <f>SUM(L33:L35)</f>
        <v>0</v>
      </c>
    </row>
    <row r="37" spans="1:12" ht="22.5" customHeight="1" x14ac:dyDescent="0.35">
      <c r="A37" s="25" t="s">
        <v>17</v>
      </c>
      <c r="B37" s="231"/>
      <c r="C37" s="232"/>
      <c r="D37" s="232"/>
      <c r="E37" s="232"/>
      <c r="F37" s="232"/>
      <c r="G37" s="232"/>
      <c r="H37" s="232"/>
      <c r="I37" s="232"/>
      <c r="J37" s="23"/>
      <c r="K37" s="23"/>
      <c r="L37" s="24"/>
    </row>
    <row r="38" spans="1:12" ht="200.15" customHeight="1" x14ac:dyDescent="0.35">
      <c r="A38" s="355"/>
      <c r="B38" s="356"/>
      <c r="C38" s="356"/>
      <c r="D38" s="356"/>
      <c r="E38" s="356"/>
      <c r="F38" s="356"/>
      <c r="G38" s="356"/>
      <c r="H38" s="356"/>
      <c r="I38" s="356"/>
      <c r="J38" s="356"/>
      <c r="K38" s="356"/>
      <c r="L38" s="357"/>
    </row>
    <row r="39" spans="1:12" ht="16.5" hidden="1" customHeight="1" x14ac:dyDescent="0.35">
      <c r="A39" s="358"/>
      <c r="B39" s="359"/>
      <c r="C39" s="359"/>
      <c r="D39" s="359"/>
      <c r="E39" s="359"/>
      <c r="F39" s="359"/>
      <c r="G39" s="359"/>
      <c r="H39" s="359"/>
      <c r="I39" s="359"/>
      <c r="J39" s="359"/>
      <c r="K39" s="359"/>
      <c r="L39" s="360"/>
    </row>
    <row r="40" spans="1:12" x14ac:dyDescent="0.35">
      <c r="A40" s="224" t="s">
        <v>30</v>
      </c>
      <c r="B40" s="225"/>
      <c r="C40" s="225"/>
      <c r="D40" s="225"/>
      <c r="E40" s="225"/>
      <c r="F40" s="225"/>
      <c r="G40" s="225"/>
      <c r="H40" s="225"/>
      <c r="I40" s="225"/>
      <c r="J40" s="225"/>
      <c r="K40" s="225"/>
      <c r="L40" s="114"/>
    </row>
    <row r="41" spans="1:12" x14ac:dyDescent="0.35">
      <c r="A41" s="422" t="s">
        <v>14</v>
      </c>
      <c r="B41" s="410"/>
      <c r="C41" s="411"/>
      <c r="D41" s="422" t="s">
        <v>2</v>
      </c>
      <c r="E41" s="410"/>
      <c r="F41" s="410"/>
      <c r="G41" s="410"/>
      <c r="H41" s="410"/>
      <c r="I41" s="410"/>
      <c r="J41" s="410"/>
      <c r="K41" s="410"/>
      <c r="L41" s="411"/>
    </row>
    <row r="42" spans="1:12" ht="30" customHeight="1" x14ac:dyDescent="0.35">
      <c r="A42" s="379" t="s">
        <v>24</v>
      </c>
      <c r="B42" s="380"/>
      <c r="C42" s="400"/>
      <c r="D42" s="379" t="s">
        <v>25</v>
      </c>
      <c r="E42" s="380"/>
      <c r="F42" s="380"/>
      <c r="G42" s="380"/>
      <c r="H42" s="380"/>
      <c r="I42" s="380"/>
      <c r="J42" s="380"/>
      <c r="K42" s="380"/>
      <c r="L42" s="400"/>
    </row>
    <row r="43" spans="1:12" ht="15" customHeight="1" x14ac:dyDescent="0.35">
      <c r="A43" s="412"/>
      <c r="B43" s="413"/>
      <c r="C43" s="414"/>
      <c r="D43" s="421" t="s">
        <v>26</v>
      </c>
      <c r="E43" s="421"/>
      <c r="F43" s="401" t="s">
        <v>280</v>
      </c>
      <c r="G43" s="402"/>
      <c r="H43" s="402"/>
      <c r="I43" s="403"/>
      <c r="J43" s="371" t="s">
        <v>49</v>
      </c>
      <c r="K43" s="389" t="s">
        <v>47</v>
      </c>
      <c r="L43" s="371" t="s">
        <v>39</v>
      </c>
    </row>
    <row r="44" spans="1:12" x14ac:dyDescent="0.35">
      <c r="A44" s="415"/>
      <c r="B44" s="416"/>
      <c r="C44" s="417"/>
      <c r="D44" s="421"/>
      <c r="E44" s="421"/>
      <c r="F44" s="404"/>
      <c r="G44" s="405"/>
      <c r="H44" s="405"/>
      <c r="I44" s="406"/>
      <c r="J44" s="371"/>
      <c r="K44" s="389"/>
      <c r="L44" s="371"/>
    </row>
    <row r="45" spans="1:12" ht="45.75" hidden="1" customHeight="1" x14ac:dyDescent="0.35">
      <c r="A45" s="383"/>
      <c r="B45" s="453"/>
      <c r="C45" s="384"/>
      <c r="D45" s="495"/>
      <c r="E45" s="495"/>
      <c r="F45" s="438"/>
      <c r="G45" s="439"/>
      <c r="H45" s="439"/>
      <c r="I45" s="494"/>
      <c r="J45" s="182">
        <f>CEILING(D45*F45,1)</f>
        <v>0</v>
      </c>
      <c r="K45" s="170"/>
      <c r="L45" s="182">
        <f>IF(J45-K45&lt;0,0,J45-K45)</f>
        <v>0</v>
      </c>
    </row>
    <row r="46" spans="1:12" ht="45.75" customHeight="1" x14ac:dyDescent="0.35">
      <c r="A46" s="383"/>
      <c r="B46" s="453"/>
      <c r="C46" s="384"/>
      <c r="D46" s="495"/>
      <c r="E46" s="495"/>
      <c r="F46" s="438"/>
      <c r="G46" s="439"/>
      <c r="H46" s="439"/>
      <c r="I46" s="494"/>
      <c r="J46" s="182">
        <f>CEILING(D46*F46,1)</f>
        <v>0</v>
      </c>
      <c r="K46" s="170"/>
      <c r="L46" s="182">
        <f>IF(J46-K46&lt;0,0,J46-K46)</f>
        <v>0</v>
      </c>
    </row>
    <row r="47" spans="1:12" ht="45.75" hidden="1" customHeight="1" x14ac:dyDescent="0.35">
      <c r="A47" s="509"/>
      <c r="B47" s="510"/>
      <c r="C47" s="511"/>
      <c r="D47" s="390"/>
      <c r="E47" s="390"/>
      <c r="F47" s="498"/>
      <c r="G47" s="499"/>
      <c r="H47" s="499"/>
      <c r="I47" s="500"/>
      <c r="J47" s="182">
        <f>CEILING(D47*F47,1)</f>
        <v>0</v>
      </c>
      <c r="K47" s="233"/>
      <c r="L47" s="182">
        <f>IF(J47-K47&lt;0,0,J47-K47)</f>
        <v>0</v>
      </c>
    </row>
    <row r="48" spans="1:12" s="158" customFormat="1" ht="14.4" customHeight="1" x14ac:dyDescent="0.35">
      <c r="A48" s="407" t="s">
        <v>41</v>
      </c>
      <c r="B48" s="408"/>
      <c r="C48" s="408"/>
      <c r="D48" s="408"/>
      <c r="E48" s="408"/>
      <c r="F48" s="408"/>
      <c r="G48" s="408"/>
      <c r="H48" s="408"/>
      <c r="I48" s="409"/>
      <c r="J48" s="157">
        <f>SUM(J45:J47)</f>
        <v>0</v>
      </c>
      <c r="K48" s="157">
        <f>SUM(K45:K47)</f>
        <v>0</v>
      </c>
      <c r="L48" s="157">
        <f>SUM(L45:L47)</f>
        <v>0</v>
      </c>
    </row>
    <row r="49" spans="1:12" ht="22.5" customHeight="1" x14ac:dyDescent="0.35">
      <c r="A49" s="25" t="s">
        <v>17</v>
      </c>
      <c r="B49" s="231"/>
      <c r="C49" s="232"/>
      <c r="D49" s="232"/>
      <c r="E49" s="232"/>
      <c r="F49" s="232"/>
      <c r="G49" s="232"/>
      <c r="H49" s="232"/>
      <c r="I49" s="232"/>
      <c r="J49" s="23"/>
      <c r="K49" s="23"/>
      <c r="L49" s="24"/>
    </row>
    <row r="50" spans="1:12" ht="200.15" customHeight="1" x14ac:dyDescent="0.35">
      <c r="A50" s="352"/>
      <c r="B50" s="353"/>
      <c r="C50" s="353"/>
      <c r="D50" s="353"/>
      <c r="E50" s="353"/>
      <c r="F50" s="353"/>
      <c r="G50" s="353"/>
      <c r="H50" s="353"/>
      <c r="I50" s="353"/>
      <c r="J50" s="353"/>
      <c r="K50" s="353"/>
      <c r="L50" s="354"/>
    </row>
    <row r="51" spans="1:12" ht="16.5" hidden="1" customHeight="1" x14ac:dyDescent="0.35">
      <c r="A51" s="358"/>
      <c r="B51" s="359"/>
      <c r="C51" s="359"/>
      <c r="D51" s="359"/>
      <c r="E51" s="359"/>
      <c r="F51" s="359"/>
      <c r="G51" s="359"/>
      <c r="H51" s="359"/>
      <c r="I51" s="359"/>
      <c r="J51" s="359"/>
      <c r="K51" s="359"/>
      <c r="L51" s="360"/>
    </row>
    <row r="52" spans="1:12" x14ac:dyDescent="0.35">
      <c r="A52" s="224" t="s">
        <v>32</v>
      </c>
      <c r="B52" s="225"/>
      <c r="C52" s="225"/>
      <c r="D52" s="225"/>
      <c r="E52" s="225"/>
      <c r="F52" s="225"/>
      <c r="G52" s="225"/>
      <c r="H52" s="225"/>
      <c r="I52" s="225"/>
      <c r="J52" s="225"/>
      <c r="K52" s="225"/>
      <c r="L52" s="114"/>
    </row>
    <row r="53" spans="1:12" x14ac:dyDescent="0.35">
      <c r="A53" s="422" t="s">
        <v>13</v>
      </c>
      <c r="B53" s="410"/>
      <c r="C53" s="411"/>
      <c r="D53" s="422" t="s">
        <v>2</v>
      </c>
      <c r="E53" s="410"/>
      <c r="F53" s="410"/>
      <c r="G53" s="410"/>
      <c r="H53" s="410"/>
      <c r="I53" s="410"/>
      <c r="J53" s="410"/>
      <c r="K53" s="410"/>
      <c r="L53" s="411"/>
    </row>
    <row r="54" spans="1:12" ht="28.5" customHeight="1" x14ac:dyDescent="0.35">
      <c r="A54" s="379" t="s">
        <v>31</v>
      </c>
      <c r="B54" s="380"/>
      <c r="C54" s="400"/>
      <c r="D54" s="379" t="s">
        <v>33</v>
      </c>
      <c r="E54" s="380"/>
      <c r="F54" s="380"/>
      <c r="G54" s="380"/>
      <c r="H54" s="380"/>
      <c r="I54" s="380"/>
      <c r="J54" s="380"/>
      <c r="K54" s="380"/>
      <c r="L54" s="400"/>
    </row>
    <row r="55" spans="1:12" ht="15" customHeight="1" x14ac:dyDescent="0.35">
      <c r="A55" s="412"/>
      <c r="B55" s="413"/>
      <c r="C55" s="414"/>
      <c r="D55" s="421" t="s">
        <v>26</v>
      </c>
      <c r="E55" s="421"/>
      <c r="F55" s="401" t="s">
        <v>280</v>
      </c>
      <c r="G55" s="402"/>
      <c r="H55" s="402"/>
      <c r="I55" s="403"/>
      <c r="J55" s="371" t="s">
        <v>49</v>
      </c>
      <c r="K55" s="389" t="s">
        <v>47</v>
      </c>
      <c r="L55" s="371" t="s">
        <v>39</v>
      </c>
    </row>
    <row r="56" spans="1:12" x14ac:dyDescent="0.35">
      <c r="A56" s="415"/>
      <c r="B56" s="416"/>
      <c r="C56" s="417"/>
      <c r="D56" s="421"/>
      <c r="E56" s="421"/>
      <c r="F56" s="404"/>
      <c r="G56" s="405"/>
      <c r="H56" s="405"/>
      <c r="I56" s="406"/>
      <c r="J56" s="371"/>
      <c r="K56" s="389"/>
      <c r="L56" s="371"/>
    </row>
    <row r="57" spans="1:12" ht="30.75" hidden="1" customHeight="1" x14ac:dyDescent="0.35">
      <c r="A57" s="391"/>
      <c r="B57" s="392"/>
      <c r="C57" s="393"/>
      <c r="D57" s="495"/>
      <c r="E57" s="495"/>
      <c r="F57" s="438"/>
      <c r="G57" s="439"/>
      <c r="H57" s="439"/>
      <c r="I57" s="494"/>
      <c r="J57" s="182">
        <f>CEILING(D57*F57,1)</f>
        <v>0</v>
      </c>
      <c r="K57" s="170"/>
      <c r="L57" s="182">
        <f>IF(J57-K57&lt;0,0,J57-K57)</f>
        <v>0</v>
      </c>
    </row>
    <row r="58" spans="1:12" ht="30.75" customHeight="1" x14ac:dyDescent="0.35">
      <c r="A58" s="391"/>
      <c r="B58" s="392"/>
      <c r="C58" s="393"/>
      <c r="D58" s="495"/>
      <c r="E58" s="495"/>
      <c r="F58" s="438"/>
      <c r="G58" s="439"/>
      <c r="H58" s="439"/>
      <c r="I58" s="494"/>
      <c r="J58" s="182">
        <f>CEILING(D58*F58,1)</f>
        <v>0</v>
      </c>
      <c r="K58" s="170"/>
      <c r="L58" s="182">
        <f>IF(J58-K58&lt;0,0,J58-K58)</f>
        <v>0</v>
      </c>
    </row>
    <row r="59" spans="1:12" ht="30" hidden="1" customHeight="1" x14ac:dyDescent="0.35">
      <c r="A59" s="473"/>
      <c r="B59" s="474"/>
      <c r="C59" s="475"/>
      <c r="D59" s="390"/>
      <c r="E59" s="390"/>
      <c r="F59" s="498"/>
      <c r="G59" s="499"/>
      <c r="H59" s="499"/>
      <c r="I59" s="500"/>
      <c r="J59" s="182">
        <f>CEILING(D59*F59,1)</f>
        <v>0</v>
      </c>
      <c r="K59" s="233"/>
      <c r="L59" s="182">
        <f>IF(J59-K59&lt;0,0,J59-K59)</f>
        <v>0</v>
      </c>
    </row>
    <row r="60" spans="1:12" s="158" customFormat="1" ht="14.4" customHeight="1" x14ac:dyDescent="0.35">
      <c r="A60" s="407" t="s">
        <v>41</v>
      </c>
      <c r="B60" s="408"/>
      <c r="C60" s="408"/>
      <c r="D60" s="408"/>
      <c r="E60" s="408"/>
      <c r="F60" s="408"/>
      <c r="G60" s="408"/>
      <c r="H60" s="408"/>
      <c r="I60" s="409"/>
      <c r="J60" s="157">
        <f>SUM(J57:J59)</f>
        <v>0</v>
      </c>
      <c r="K60" s="157">
        <f>SUM(K57:K59)</f>
        <v>0</v>
      </c>
      <c r="L60" s="157">
        <f>SUM(L57:L59)</f>
        <v>0</v>
      </c>
    </row>
    <row r="61" spans="1:12" ht="22.5" customHeight="1" x14ac:dyDescent="0.35">
      <c r="A61" s="25" t="s">
        <v>17</v>
      </c>
      <c r="B61" s="231"/>
      <c r="C61" s="232"/>
      <c r="D61" s="232"/>
      <c r="E61" s="232"/>
      <c r="F61" s="232"/>
      <c r="G61" s="232"/>
      <c r="H61" s="232"/>
      <c r="I61" s="232"/>
      <c r="J61" s="23"/>
      <c r="K61" s="23"/>
      <c r="L61" s="24"/>
    </row>
    <row r="62" spans="1:12" ht="200.15" customHeight="1" x14ac:dyDescent="0.35">
      <c r="A62" s="352"/>
      <c r="B62" s="353"/>
      <c r="C62" s="353"/>
      <c r="D62" s="353"/>
      <c r="E62" s="353"/>
      <c r="F62" s="353"/>
      <c r="G62" s="353"/>
      <c r="H62" s="353"/>
      <c r="I62" s="353"/>
      <c r="J62" s="353"/>
      <c r="K62" s="353"/>
      <c r="L62" s="354"/>
    </row>
    <row r="63" spans="1:12" ht="16.5" hidden="1" customHeight="1" x14ac:dyDescent="0.35">
      <c r="A63" s="358"/>
      <c r="B63" s="359"/>
      <c r="C63" s="359"/>
      <c r="D63" s="359"/>
      <c r="E63" s="359"/>
      <c r="F63" s="359"/>
      <c r="G63" s="359"/>
      <c r="H63" s="359"/>
      <c r="I63" s="359"/>
      <c r="J63" s="359"/>
      <c r="K63" s="359"/>
      <c r="L63" s="360"/>
    </row>
    <row r="64" spans="1:12" x14ac:dyDescent="0.35">
      <c r="A64" s="224" t="s">
        <v>34</v>
      </c>
      <c r="B64" s="225"/>
      <c r="C64" s="225"/>
      <c r="D64" s="225"/>
      <c r="E64" s="225"/>
      <c r="F64" s="225"/>
      <c r="G64" s="225"/>
      <c r="H64" s="225"/>
      <c r="I64" s="225"/>
      <c r="J64" s="225"/>
      <c r="K64" s="225"/>
      <c r="L64" s="114"/>
    </row>
    <row r="65" spans="1:12" x14ac:dyDescent="0.35">
      <c r="A65" s="227" t="s">
        <v>186</v>
      </c>
      <c r="B65" s="410" t="s">
        <v>187</v>
      </c>
      <c r="C65" s="411"/>
      <c r="D65" s="422" t="s">
        <v>2</v>
      </c>
      <c r="E65" s="410"/>
      <c r="F65" s="410"/>
      <c r="G65" s="410"/>
      <c r="H65" s="410"/>
      <c r="I65" s="410"/>
      <c r="J65" s="410"/>
      <c r="K65" s="410"/>
      <c r="L65" s="411"/>
    </row>
    <row r="66" spans="1:12" ht="28.5" customHeight="1" x14ac:dyDescent="0.35">
      <c r="A66" s="228" t="s">
        <v>188</v>
      </c>
      <c r="B66" s="380" t="s">
        <v>189</v>
      </c>
      <c r="C66" s="400"/>
      <c r="D66" s="376" t="s">
        <v>35</v>
      </c>
      <c r="E66" s="377"/>
      <c r="F66" s="377"/>
      <c r="G66" s="377"/>
      <c r="H66" s="377"/>
      <c r="I66" s="377"/>
      <c r="J66" s="377"/>
      <c r="K66" s="377"/>
      <c r="L66" s="378"/>
    </row>
    <row r="67" spans="1:12" ht="15" customHeight="1" x14ac:dyDescent="0.35">
      <c r="A67" s="412"/>
      <c r="B67" s="413"/>
      <c r="C67" s="414"/>
      <c r="D67" s="421" t="s">
        <v>26</v>
      </c>
      <c r="E67" s="421"/>
      <c r="F67" s="401" t="s">
        <v>21</v>
      </c>
      <c r="G67" s="402"/>
      <c r="H67" s="402"/>
      <c r="I67" s="403"/>
      <c r="J67" s="371" t="s">
        <v>49</v>
      </c>
      <c r="K67" s="389" t="s">
        <v>47</v>
      </c>
      <c r="L67" s="371" t="s">
        <v>39</v>
      </c>
    </row>
    <row r="68" spans="1:12" ht="14.25" customHeight="1" x14ac:dyDescent="0.35">
      <c r="A68" s="415"/>
      <c r="B68" s="416"/>
      <c r="C68" s="417"/>
      <c r="D68" s="421"/>
      <c r="E68" s="421"/>
      <c r="F68" s="404"/>
      <c r="G68" s="405"/>
      <c r="H68" s="405"/>
      <c r="I68" s="406"/>
      <c r="J68" s="371"/>
      <c r="K68" s="389"/>
      <c r="L68" s="371"/>
    </row>
    <row r="69" spans="1:12" ht="30" hidden="1" customHeight="1" x14ac:dyDescent="0.35">
      <c r="A69" s="130"/>
      <c r="B69" s="418"/>
      <c r="C69" s="419"/>
      <c r="D69" s="420"/>
      <c r="E69" s="420"/>
      <c r="F69" s="394"/>
      <c r="G69" s="395"/>
      <c r="H69" s="395"/>
      <c r="I69" s="396"/>
      <c r="J69" s="182">
        <f>CEILING(D69*F69,1)</f>
        <v>0</v>
      </c>
      <c r="K69" s="170"/>
      <c r="L69" s="182">
        <f>IF(J69-K69&lt;0,0,J69-K69)</f>
        <v>0</v>
      </c>
    </row>
    <row r="70" spans="1:12" ht="30" customHeight="1" x14ac:dyDescent="0.35">
      <c r="A70" s="130"/>
      <c r="B70" s="418"/>
      <c r="C70" s="419"/>
      <c r="D70" s="420"/>
      <c r="E70" s="420"/>
      <c r="F70" s="394"/>
      <c r="G70" s="395"/>
      <c r="H70" s="395"/>
      <c r="I70" s="396"/>
      <c r="J70" s="182">
        <f>CEILING(D70*F70,1)</f>
        <v>0</v>
      </c>
      <c r="K70" s="170"/>
      <c r="L70" s="182">
        <f>IF(J70-K70&lt;0,0,J70-K70)</f>
        <v>0</v>
      </c>
    </row>
    <row r="71" spans="1:12" ht="30" hidden="1" customHeight="1" x14ac:dyDescent="0.35">
      <c r="A71" s="131"/>
      <c r="B71" s="433"/>
      <c r="C71" s="434"/>
      <c r="D71" s="432"/>
      <c r="E71" s="432"/>
      <c r="F71" s="423"/>
      <c r="G71" s="424"/>
      <c r="H71" s="424"/>
      <c r="I71" s="425"/>
      <c r="J71" s="182">
        <f>CEILING(D71*F71,1)</f>
        <v>0</v>
      </c>
      <c r="K71" s="233"/>
      <c r="L71" s="182">
        <f>IF(J71-K71&lt;0,0,J71-K71)</f>
        <v>0</v>
      </c>
    </row>
    <row r="72" spans="1:12" s="158" customFormat="1" ht="14.4" customHeight="1" x14ac:dyDescent="0.35">
      <c r="A72" s="407" t="s">
        <v>41</v>
      </c>
      <c r="B72" s="408"/>
      <c r="C72" s="408"/>
      <c r="D72" s="408"/>
      <c r="E72" s="408"/>
      <c r="F72" s="408"/>
      <c r="G72" s="408"/>
      <c r="H72" s="408"/>
      <c r="I72" s="409"/>
      <c r="J72" s="157">
        <f>SUM(J69:J71)</f>
        <v>0</v>
      </c>
      <c r="K72" s="157">
        <f>SUM(K69:K71)</f>
        <v>0</v>
      </c>
      <c r="L72" s="157">
        <f>SUM(L69:L71)</f>
        <v>0</v>
      </c>
    </row>
    <row r="73" spans="1:12" ht="22.5" customHeight="1" x14ac:dyDescent="0.35">
      <c r="A73" s="25" t="s">
        <v>17</v>
      </c>
      <c r="B73" s="231"/>
      <c r="C73" s="232"/>
      <c r="D73" s="232"/>
      <c r="E73" s="232"/>
      <c r="F73" s="232"/>
      <c r="G73" s="232"/>
      <c r="H73" s="232"/>
      <c r="I73" s="232"/>
      <c r="J73" s="23"/>
      <c r="K73" s="23"/>
      <c r="L73" s="24"/>
    </row>
    <row r="74" spans="1:12" ht="200.15" customHeight="1" x14ac:dyDescent="0.35">
      <c r="A74" s="426"/>
      <c r="B74" s="427"/>
      <c r="C74" s="427"/>
      <c r="D74" s="427"/>
      <c r="E74" s="427"/>
      <c r="F74" s="427"/>
      <c r="G74" s="427"/>
      <c r="H74" s="427"/>
      <c r="I74" s="427"/>
      <c r="J74" s="427"/>
      <c r="K74" s="427"/>
      <c r="L74" s="428"/>
    </row>
    <row r="75" spans="1:12" ht="16.5" hidden="1" customHeight="1" x14ac:dyDescent="0.35">
      <c r="A75" s="429"/>
      <c r="B75" s="430"/>
      <c r="C75" s="430"/>
      <c r="D75" s="430"/>
      <c r="E75" s="430"/>
      <c r="F75" s="430"/>
      <c r="G75" s="430"/>
      <c r="H75" s="430"/>
      <c r="I75" s="430"/>
      <c r="J75" s="430"/>
      <c r="K75" s="430"/>
      <c r="L75" s="431"/>
    </row>
    <row r="76" spans="1:12" x14ac:dyDescent="0.35">
      <c r="A76" s="477" t="s">
        <v>190</v>
      </c>
      <c r="B76" s="478"/>
      <c r="C76" s="230"/>
      <c r="D76" s="230"/>
      <c r="E76" s="230"/>
      <c r="F76" s="230"/>
      <c r="G76" s="230"/>
      <c r="H76" s="230"/>
      <c r="I76" s="230"/>
      <c r="J76" s="230"/>
      <c r="K76" s="230"/>
      <c r="L76" s="108"/>
    </row>
    <row r="77" spans="1:12" x14ac:dyDescent="0.35">
      <c r="A77" s="381" t="s">
        <v>15</v>
      </c>
      <c r="B77" s="382"/>
      <c r="C77" s="381" t="s">
        <v>186</v>
      </c>
      <c r="D77" s="382"/>
      <c r="E77" s="382"/>
      <c r="F77" s="382"/>
      <c r="G77" s="382"/>
      <c r="H77" s="381" t="s">
        <v>277</v>
      </c>
      <c r="I77" s="385"/>
      <c r="J77" s="382"/>
      <c r="K77" s="382"/>
      <c r="L77" s="385"/>
    </row>
    <row r="78" spans="1:12" ht="100" customHeight="1" x14ac:dyDescent="0.35">
      <c r="A78" s="379" t="s">
        <v>255</v>
      </c>
      <c r="B78" s="380"/>
      <c r="C78" s="379" t="s">
        <v>196</v>
      </c>
      <c r="D78" s="380"/>
      <c r="E78" s="380"/>
      <c r="F78" s="380"/>
      <c r="G78" s="380"/>
      <c r="H78" s="379" t="s">
        <v>296</v>
      </c>
      <c r="I78" s="400"/>
      <c r="J78" s="386"/>
      <c r="K78" s="386"/>
      <c r="L78" s="387"/>
    </row>
    <row r="79" spans="1:12" ht="15" customHeight="1" x14ac:dyDescent="0.35">
      <c r="A79" s="109"/>
      <c r="B79" s="110"/>
      <c r="C79" s="110"/>
      <c r="D79" s="110"/>
      <c r="E79" s="110"/>
      <c r="F79" s="110"/>
      <c r="G79" s="110"/>
      <c r="H79" s="102"/>
      <c r="I79" s="111"/>
      <c r="J79" s="371" t="s">
        <v>49</v>
      </c>
      <c r="K79" s="389" t="s">
        <v>47</v>
      </c>
      <c r="L79" s="371" t="s">
        <v>39</v>
      </c>
    </row>
    <row r="80" spans="1:12" x14ac:dyDescent="0.35">
      <c r="A80" s="104"/>
      <c r="B80" s="105"/>
      <c r="C80" s="105"/>
      <c r="D80" s="105"/>
      <c r="E80" s="105"/>
      <c r="F80" s="105"/>
      <c r="G80" s="105"/>
      <c r="H80" s="104"/>
      <c r="I80" s="106"/>
      <c r="J80" s="388"/>
      <c r="K80" s="389"/>
      <c r="L80" s="371"/>
    </row>
    <row r="81" spans="1:12" ht="30" hidden="1" customHeight="1" x14ac:dyDescent="0.35">
      <c r="A81" s="383"/>
      <c r="B81" s="384"/>
      <c r="C81" s="435"/>
      <c r="D81" s="436"/>
      <c r="E81" s="436"/>
      <c r="F81" s="436"/>
      <c r="G81" s="436"/>
      <c r="H81" s="435"/>
      <c r="I81" s="437"/>
      <c r="J81" s="166"/>
      <c r="K81" s="170"/>
      <c r="L81" s="182">
        <f>IF(J81-K81&lt;0,0,J81-K81)</f>
        <v>0</v>
      </c>
    </row>
    <row r="82" spans="1:12" ht="30" customHeight="1" x14ac:dyDescent="0.35">
      <c r="A82" s="383"/>
      <c r="B82" s="384"/>
      <c r="C82" s="435"/>
      <c r="D82" s="436"/>
      <c r="E82" s="436"/>
      <c r="F82" s="436"/>
      <c r="G82" s="436"/>
      <c r="H82" s="435"/>
      <c r="I82" s="437"/>
      <c r="J82" s="166"/>
      <c r="K82" s="170"/>
      <c r="L82" s="182">
        <f>IF(J82-K82&lt;0,0,J82-K82)</f>
        <v>0</v>
      </c>
    </row>
    <row r="83" spans="1:12" ht="30" hidden="1" customHeight="1" x14ac:dyDescent="0.35">
      <c r="A83" s="383"/>
      <c r="B83" s="384"/>
      <c r="C83" s="435"/>
      <c r="D83" s="436"/>
      <c r="E83" s="436"/>
      <c r="F83" s="436"/>
      <c r="G83" s="436"/>
      <c r="H83" s="435"/>
      <c r="I83" s="437"/>
      <c r="J83" s="121"/>
      <c r="K83" s="122"/>
      <c r="L83" s="31">
        <f>IF(J83-K83&lt;0,0,J83-K83)</f>
        <v>0</v>
      </c>
    </row>
    <row r="84" spans="1:12" s="158" customFormat="1" ht="14.4" customHeight="1" x14ac:dyDescent="0.35">
      <c r="A84" s="407" t="s">
        <v>41</v>
      </c>
      <c r="B84" s="408"/>
      <c r="C84" s="408"/>
      <c r="D84" s="408"/>
      <c r="E84" s="408"/>
      <c r="F84" s="408"/>
      <c r="G84" s="408"/>
      <c r="H84" s="408"/>
      <c r="I84" s="409"/>
      <c r="J84" s="157">
        <f>SUM(J81:J83)+J93</f>
        <v>0</v>
      </c>
      <c r="K84" s="157">
        <f>SUM(K81:K83)+K93</f>
        <v>0</v>
      </c>
      <c r="L84" s="157">
        <f>SUM(L81:L83)+L93</f>
        <v>0</v>
      </c>
    </row>
    <row r="85" spans="1:12" s="158" customFormat="1" ht="14.4" customHeight="1" x14ac:dyDescent="0.35">
      <c r="A85" s="463" t="s">
        <v>297</v>
      </c>
      <c r="B85" s="464"/>
      <c r="C85" s="176"/>
      <c r="D85" s="176"/>
      <c r="E85" s="176"/>
      <c r="F85" s="223"/>
      <c r="G85" s="223"/>
      <c r="H85" s="223"/>
      <c r="I85" s="223"/>
      <c r="J85" s="174"/>
      <c r="K85" s="174"/>
      <c r="L85" s="175"/>
    </row>
    <row r="86" spans="1:12" s="158" customFormat="1" ht="14.4" customHeight="1" x14ac:dyDescent="0.35">
      <c r="A86" s="177" t="s">
        <v>10</v>
      </c>
      <c r="B86" s="397" t="s">
        <v>11</v>
      </c>
      <c r="C86" s="398"/>
      <c r="D86" s="397" t="s">
        <v>12</v>
      </c>
      <c r="E86" s="399"/>
      <c r="F86" s="398"/>
      <c r="G86" s="397" t="s">
        <v>2</v>
      </c>
      <c r="H86" s="399"/>
      <c r="I86" s="399"/>
      <c r="J86" s="399"/>
      <c r="K86" s="399"/>
      <c r="L86" s="398"/>
    </row>
    <row r="87" spans="1:12" s="158" customFormat="1" ht="43.25" customHeight="1" x14ac:dyDescent="0.35">
      <c r="A87" s="221" t="s">
        <v>19</v>
      </c>
      <c r="B87" s="379" t="s">
        <v>55</v>
      </c>
      <c r="C87" s="400"/>
      <c r="D87" s="379" t="s">
        <v>20</v>
      </c>
      <c r="E87" s="380"/>
      <c r="F87" s="400"/>
      <c r="G87" s="379" t="s">
        <v>23</v>
      </c>
      <c r="H87" s="380"/>
      <c r="I87" s="380"/>
      <c r="J87" s="380"/>
      <c r="K87" s="380"/>
      <c r="L87" s="400"/>
    </row>
    <row r="88" spans="1:12" s="158" customFormat="1" ht="8.4" customHeight="1" x14ac:dyDescent="0.35">
      <c r="A88" s="401"/>
      <c r="B88" s="402"/>
      <c r="C88" s="402"/>
      <c r="D88" s="402"/>
      <c r="E88" s="402"/>
      <c r="F88" s="403"/>
      <c r="G88" s="371" t="s">
        <v>21</v>
      </c>
      <c r="H88" s="372" t="s">
        <v>45</v>
      </c>
      <c r="I88" s="374" t="s">
        <v>22</v>
      </c>
      <c r="J88" s="374" t="s">
        <v>49</v>
      </c>
      <c r="K88" s="372" t="s">
        <v>47</v>
      </c>
      <c r="L88" s="374" t="s">
        <v>39</v>
      </c>
    </row>
    <row r="89" spans="1:12" s="158" customFormat="1" ht="29.4" customHeight="1" x14ac:dyDescent="0.35">
      <c r="A89" s="404"/>
      <c r="B89" s="405"/>
      <c r="C89" s="405"/>
      <c r="D89" s="405"/>
      <c r="E89" s="405"/>
      <c r="F89" s="406"/>
      <c r="G89" s="371"/>
      <c r="H89" s="373"/>
      <c r="I89" s="375"/>
      <c r="J89" s="375"/>
      <c r="K89" s="373"/>
      <c r="L89" s="375"/>
    </row>
    <row r="90" spans="1:12" s="158" customFormat="1" ht="14.4" hidden="1" customHeight="1" x14ac:dyDescent="0.35">
      <c r="A90" s="21"/>
      <c r="B90" s="368"/>
      <c r="C90" s="370"/>
      <c r="D90" s="368"/>
      <c r="E90" s="369"/>
      <c r="F90" s="370"/>
      <c r="G90" s="184"/>
      <c r="H90" s="183"/>
      <c r="I90" s="183"/>
      <c r="J90" s="182">
        <f>CEILING(G90*H90*I90,1)</f>
        <v>0</v>
      </c>
      <c r="K90" s="183"/>
      <c r="L90" s="182">
        <f>IF(J90-K90&lt;0,0,J90-K90)</f>
        <v>0</v>
      </c>
    </row>
    <row r="91" spans="1:12" s="158" customFormat="1" ht="30" customHeight="1" x14ac:dyDescent="0.35">
      <c r="A91" s="21"/>
      <c r="B91" s="368"/>
      <c r="C91" s="370"/>
      <c r="D91" s="368"/>
      <c r="E91" s="369"/>
      <c r="F91" s="370"/>
      <c r="G91" s="184"/>
      <c r="H91" s="183"/>
      <c r="I91" s="183"/>
      <c r="J91" s="182">
        <f>CEILING(G91*H91*I91,1)</f>
        <v>0</v>
      </c>
      <c r="K91" s="183"/>
      <c r="L91" s="182">
        <f>IF(J91-K91&lt;0,0,J91-K91)</f>
        <v>0</v>
      </c>
    </row>
    <row r="92" spans="1:12" s="158" customFormat="1" ht="14.4" hidden="1" customHeight="1" x14ac:dyDescent="0.35">
      <c r="A92" s="21"/>
      <c r="B92" s="368"/>
      <c r="C92" s="370"/>
      <c r="D92" s="368"/>
      <c r="E92" s="369"/>
      <c r="F92" s="370"/>
      <c r="G92" s="184"/>
      <c r="H92" s="183"/>
      <c r="I92" s="183"/>
      <c r="J92" s="182">
        <f>CEILING(G92*H92*I92,1)</f>
        <v>0</v>
      </c>
      <c r="K92" s="183"/>
      <c r="L92" s="182">
        <f>IF(J92-K92&lt;0,0,J92-K92)</f>
        <v>0</v>
      </c>
    </row>
    <row r="93" spans="1:12" s="158" customFormat="1" ht="14.4" customHeight="1" x14ac:dyDescent="0.35">
      <c r="A93" s="365" t="s">
        <v>16</v>
      </c>
      <c r="B93" s="366"/>
      <c r="C93" s="366"/>
      <c r="D93" s="366"/>
      <c r="E93" s="366"/>
      <c r="F93" s="366"/>
      <c r="G93" s="366"/>
      <c r="H93" s="366"/>
      <c r="I93" s="367"/>
      <c r="J93" s="182">
        <f>SUM(J90:J92)</f>
        <v>0</v>
      </c>
      <c r="K93" s="182">
        <f>SUM(K90:K92)</f>
        <v>0</v>
      </c>
      <c r="L93" s="182">
        <f>SUM(L90:L92)</f>
        <v>0</v>
      </c>
    </row>
    <row r="94" spans="1:12" ht="22.5" customHeight="1" x14ac:dyDescent="0.35">
      <c r="A94" s="25" t="s">
        <v>17</v>
      </c>
      <c r="B94" s="231"/>
      <c r="C94" s="232"/>
      <c r="D94" s="232"/>
      <c r="E94" s="232"/>
      <c r="F94" s="232"/>
      <c r="G94" s="232"/>
      <c r="H94" s="232"/>
      <c r="I94" s="232"/>
      <c r="J94" s="23"/>
      <c r="K94" s="23"/>
      <c r="L94" s="24"/>
    </row>
    <row r="95" spans="1:12" ht="200.15" customHeight="1" x14ac:dyDescent="0.35">
      <c r="A95" s="352"/>
      <c r="B95" s="353"/>
      <c r="C95" s="353"/>
      <c r="D95" s="353"/>
      <c r="E95" s="353"/>
      <c r="F95" s="353"/>
      <c r="G95" s="353"/>
      <c r="H95" s="353"/>
      <c r="I95" s="353"/>
      <c r="J95" s="353"/>
      <c r="K95" s="353"/>
      <c r="L95" s="354"/>
    </row>
    <row r="96" spans="1:12" ht="16.5" hidden="1" customHeight="1" x14ac:dyDescent="0.35">
      <c r="A96" s="358"/>
      <c r="B96" s="359"/>
      <c r="C96" s="359"/>
      <c r="D96" s="359"/>
      <c r="E96" s="359"/>
      <c r="F96" s="359"/>
      <c r="G96" s="359"/>
      <c r="H96" s="359"/>
      <c r="I96" s="359"/>
      <c r="J96" s="359"/>
      <c r="K96" s="359"/>
      <c r="L96" s="360"/>
    </row>
    <row r="97" spans="1:12" ht="17.399999999999999" customHeight="1" x14ac:dyDescent="0.35">
      <c r="A97" s="512" t="s">
        <v>191</v>
      </c>
      <c r="B97" s="513"/>
      <c r="C97" s="225"/>
      <c r="D97" s="225"/>
      <c r="E97" s="225"/>
      <c r="F97" s="225"/>
      <c r="G97" s="225"/>
      <c r="H97" s="225"/>
      <c r="I97" s="225"/>
      <c r="J97" s="225"/>
      <c r="K97" s="225"/>
      <c r="L97" s="114"/>
    </row>
    <row r="98" spans="1:12" ht="28.25" customHeight="1" x14ac:dyDescent="0.35">
      <c r="A98" s="381" t="s">
        <v>15</v>
      </c>
      <c r="B98" s="385"/>
      <c r="C98" s="381" t="s">
        <v>186</v>
      </c>
      <c r="D98" s="382"/>
      <c r="E98" s="382"/>
      <c r="F98" s="382"/>
      <c r="G98" s="382"/>
      <c r="H98" s="381" t="s">
        <v>277</v>
      </c>
      <c r="I98" s="385"/>
      <c r="J98" s="112"/>
      <c r="K98" s="112"/>
      <c r="L98" s="113"/>
    </row>
    <row r="99" spans="1:12" ht="100" customHeight="1" x14ac:dyDescent="0.35">
      <c r="A99" s="379" t="s">
        <v>197</v>
      </c>
      <c r="B99" s="400"/>
      <c r="C99" s="379" t="s">
        <v>198</v>
      </c>
      <c r="D99" s="380"/>
      <c r="E99" s="380"/>
      <c r="F99" s="380"/>
      <c r="G99" s="380"/>
      <c r="H99" s="379" t="s">
        <v>296</v>
      </c>
      <c r="I99" s="400"/>
      <c r="J99" s="69"/>
      <c r="K99" s="69"/>
      <c r="L99" s="107"/>
    </row>
    <row r="100" spans="1:12" ht="23.4" customHeight="1" x14ac:dyDescent="0.35">
      <c r="A100" s="412"/>
      <c r="B100" s="413"/>
      <c r="C100" s="103"/>
      <c r="D100" s="103"/>
      <c r="E100" s="103"/>
      <c r="F100" s="103"/>
      <c r="G100" s="103"/>
      <c r="H100" s="102"/>
      <c r="I100" s="159"/>
      <c r="J100" s="371" t="s">
        <v>49</v>
      </c>
      <c r="K100" s="389" t="s">
        <v>47</v>
      </c>
      <c r="L100" s="371" t="s">
        <v>39</v>
      </c>
    </row>
    <row r="101" spans="1:12" ht="30" customHeight="1" x14ac:dyDescent="0.35">
      <c r="A101" s="415"/>
      <c r="B101" s="416"/>
      <c r="C101" s="105"/>
      <c r="D101" s="105"/>
      <c r="E101" s="105"/>
      <c r="F101" s="105"/>
      <c r="G101" s="105"/>
      <c r="H101" s="104"/>
      <c r="I101" s="106"/>
      <c r="J101" s="388"/>
      <c r="K101" s="389"/>
      <c r="L101" s="371"/>
    </row>
    <row r="102" spans="1:12" ht="30" hidden="1" customHeight="1" x14ac:dyDescent="0.35">
      <c r="A102" s="383"/>
      <c r="B102" s="384"/>
      <c r="C102" s="435"/>
      <c r="D102" s="436"/>
      <c r="E102" s="436"/>
      <c r="F102" s="436"/>
      <c r="G102" s="436"/>
      <c r="H102" s="435"/>
      <c r="I102" s="437"/>
      <c r="J102" s="166"/>
      <c r="K102" s="170"/>
      <c r="L102" s="182">
        <f>IF(J102-K102&lt;0,0,J102-K102)</f>
        <v>0</v>
      </c>
    </row>
    <row r="103" spans="1:12" ht="30" customHeight="1" x14ac:dyDescent="0.35">
      <c r="A103" s="383"/>
      <c r="B103" s="384"/>
      <c r="C103" s="435"/>
      <c r="D103" s="436"/>
      <c r="E103" s="436"/>
      <c r="F103" s="436"/>
      <c r="G103" s="436"/>
      <c r="H103" s="435"/>
      <c r="I103" s="437"/>
      <c r="J103" s="166"/>
      <c r="K103" s="170"/>
      <c r="L103" s="182">
        <f>IF(J103-K103&lt;0,0,J103-K103)</f>
        <v>0</v>
      </c>
    </row>
    <row r="104" spans="1:12" hidden="1" x14ac:dyDescent="0.35">
      <c r="A104" s="496"/>
      <c r="B104" s="497"/>
      <c r="C104" s="496"/>
      <c r="D104" s="508"/>
      <c r="E104" s="508"/>
      <c r="F104" s="508"/>
      <c r="G104" s="508"/>
      <c r="H104" s="496"/>
      <c r="I104" s="497"/>
      <c r="J104" s="37"/>
      <c r="K104" s="38"/>
      <c r="L104" s="31">
        <f>IF(J104-K104&lt;0,0,J104-K104)</f>
        <v>0</v>
      </c>
    </row>
    <row r="105" spans="1:12" s="158" customFormat="1" ht="14.4" customHeight="1" x14ac:dyDescent="0.3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 customHeight="1" x14ac:dyDescent="0.35">
      <c r="A106" s="506" t="s">
        <v>297</v>
      </c>
      <c r="B106" s="507"/>
      <c r="C106" s="197"/>
      <c r="D106" s="197"/>
      <c r="E106" s="197"/>
      <c r="F106" s="197"/>
      <c r="G106" s="197"/>
      <c r="H106" s="223"/>
      <c r="I106" s="223"/>
      <c r="J106" s="174"/>
      <c r="K106" s="174"/>
      <c r="L106" s="175"/>
    </row>
    <row r="107" spans="1:12" s="158" customFormat="1" ht="14.4" customHeight="1" x14ac:dyDescent="0.35">
      <c r="A107" s="177" t="s">
        <v>10</v>
      </c>
      <c r="B107" s="397" t="s">
        <v>11</v>
      </c>
      <c r="C107" s="398"/>
      <c r="D107" s="397" t="s">
        <v>12</v>
      </c>
      <c r="E107" s="399"/>
      <c r="F107" s="398"/>
      <c r="G107" s="397" t="s">
        <v>2</v>
      </c>
      <c r="H107" s="399"/>
      <c r="I107" s="399"/>
      <c r="J107" s="399"/>
      <c r="K107" s="399"/>
      <c r="L107" s="398"/>
    </row>
    <row r="108" spans="1:12" s="158" customFormat="1" ht="43.25" customHeight="1" x14ac:dyDescent="0.35">
      <c r="A108" s="221" t="s">
        <v>19</v>
      </c>
      <c r="B108" s="379" t="s">
        <v>55</v>
      </c>
      <c r="C108" s="400"/>
      <c r="D108" s="379" t="s">
        <v>20</v>
      </c>
      <c r="E108" s="380"/>
      <c r="F108" s="400"/>
      <c r="G108" s="379" t="s">
        <v>23</v>
      </c>
      <c r="H108" s="380"/>
      <c r="I108" s="380"/>
      <c r="J108" s="380"/>
      <c r="K108" s="380"/>
      <c r="L108" s="400"/>
    </row>
    <row r="109" spans="1:12" s="158" customFormat="1" ht="8.4" customHeight="1" x14ac:dyDescent="0.35">
      <c r="A109" s="401"/>
      <c r="B109" s="402"/>
      <c r="C109" s="402"/>
      <c r="D109" s="402"/>
      <c r="E109" s="402"/>
      <c r="F109" s="403"/>
      <c r="G109" s="371" t="s">
        <v>21</v>
      </c>
      <c r="H109" s="372" t="s">
        <v>45</v>
      </c>
      <c r="I109" s="374" t="s">
        <v>22</v>
      </c>
      <c r="J109" s="374" t="s">
        <v>49</v>
      </c>
      <c r="K109" s="372" t="s">
        <v>47</v>
      </c>
      <c r="L109" s="374" t="s">
        <v>39</v>
      </c>
    </row>
    <row r="110" spans="1:12" s="158" customFormat="1" ht="29.4" customHeight="1" x14ac:dyDescent="0.35">
      <c r="A110" s="404"/>
      <c r="B110" s="405"/>
      <c r="C110" s="405"/>
      <c r="D110" s="405"/>
      <c r="E110" s="405"/>
      <c r="F110" s="406"/>
      <c r="G110" s="371"/>
      <c r="H110" s="373"/>
      <c r="I110" s="375"/>
      <c r="J110" s="375"/>
      <c r="K110" s="373"/>
      <c r="L110" s="375"/>
    </row>
    <row r="111" spans="1:12" s="158" customFormat="1" ht="14.4" hidden="1" customHeight="1" x14ac:dyDescent="0.3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35">
      <c r="A112" s="21"/>
      <c r="B112" s="368"/>
      <c r="C112" s="370"/>
      <c r="D112" s="368"/>
      <c r="E112" s="369"/>
      <c r="F112" s="370"/>
      <c r="G112" s="184"/>
      <c r="H112" s="183"/>
      <c r="I112" s="183"/>
      <c r="J112" s="182">
        <f>CEILING(G112*H112*I112,1)</f>
        <v>0</v>
      </c>
      <c r="K112" s="183"/>
      <c r="L112" s="182">
        <f>IF(J112-K112&lt;0,0,J112-K112)</f>
        <v>0</v>
      </c>
    </row>
    <row r="113" spans="1:12" s="158" customFormat="1" ht="14.4" hidden="1" customHeight="1" x14ac:dyDescent="0.35">
      <c r="A113" s="21"/>
      <c r="B113" s="368"/>
      <c r="C113" s="370"/>
      <c r="D113" s="368"/>
      <c r="E113" s="369"/>
      <c r="F113" s="370"/>
      <c r="G113" s="184"/>
      <c r="H113" s="183"/>
      <c r="I113" s="183"/>
      <c r="J113" s="182">
        <f>CEILING(G113*H113*I113,1)</f>
        <v>0</v>
      </c>
      <c r="K113" s="183"/>
      <c r="L113" s="182">
        <f>IF(J113-K113&lt;0,0,J113-K113)</f>
        <v>0</v>
      </c>
    </row>
    <row r="114" spans="1:12" s="158" customFormat="1" ht="14.4" customHeight="1" x14ac:dyDescent="0.3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35">
      <c r="A115" s="25" t="s">
        <v>17</v>
      </c>
      <c r="B115" s="231"/>
      <c r="C115" s="232"/>
      <c r="D115" s="232"/>
      <c r="E115" s="232"/>
      <c r="F115" s="232"/>
      <c r="G115" s="232"/>
      <c r="H115" s="232"/>
      <c r="I115" s="232"/>
      <c r="J115" s="23"/>
      <c r="K115" s="23"/>
      <c r="L115" s="24"/>
    </row>
    <row r="116" spans="1:12" ht="200.15" customHeight="1" x14ac:dyDescent="0.35">
      <c r="A116" s="355"/>
      <c r="B116" s="356"/>
      <c r="C116" s="356"/>
      <c r="D116" s="356"/>
      <c r="E116" s="356"/>
      <c r="F116" s="356"/>
      <c r="G116" s="356"/>
      <c r="H116" s="356"/>
      <c r="I116" s="356"/>
      <c r="J116" s="356"/>
      <c r="K116" s="356"/>
      <c r="L116" s="357"/>
    </row>
    <row r="117" spans="1:12" ht="16.5" hidden="1" customHeight="1" x14ac:dyDescent="0.35">
      <c r="A117" s="358"/>
      <c r="B117" s="359"/>
      <c r="C117" s="359"/>
      <c r="D117" s="359"/>
      <c r="E117" s="359"/>
      <c r="F117" s="359"/>
      <c r="G117" s="359"/>
      <c r="H117" s="359"/>
      <c r="I117" s="359"/>
      <c r="J117" s="359"/>
      <c r="K117" s="359"/>
      <c r="L117" s="360"/>
    </row>
    <row r="118" spans="1:12" x14ac:dyDescent="0.35">
      <c r="A118" s="115" t="s">
        <v>274</v>
      </c>
      <c r="B118" s="116"/>
      <c r="C118" s="116"/>
      <c r="D118" s="116"/>
      <c r="E118" s="116"/>
      <c r="F118" s="116"/>
      <c r="G118" s="116"/>
      <c r="H118" s="116"/>
      <c r="I118" s="116"/>
      <c r="J118" s="116"/>
      <c r="K118" s="116"/>
      <c r="L118" s="117"/>
    </row>
    <row r="119" spans="1:12" ht="14" customHeight="1" x14ac:dyDescent="0.35">
      <c r="A119" s="444" t="s">
        <v>36</v>
      </c>
      <c r="B119" s="443"/>
      <c r="C119" s="442" t="s">
        <v>2</v>
      </c>
      <c r="D119" s="442"/>
      <c r="E119" s="442"/>
      <c r="F119" s="442"/>
      <c r="G119" s="442"/>
      <c r="H119" s="442"/>
      <c r="I119" s="442"/>
      <c r="J119" s="442"/>
      <c r="K119" s="442"/>
      <c r="L119" s="443"/>
    </row>
    <row r="120" spans="1:12" ht="41" customHeight="1" x14ac:dyDescent="0.35">
      <c r="A120" s="379" t="s">
        <v>194</v>
      </c>
      <c r="B120" s="400"/>
      <c r="C120" s="380" t="s">
        <v>195</v>
      </c>
      <c r="D120" s="380"/>
      <c r="E120" s="380"/>
      <c r="F120" s="380"/>
      <c r="G120" s="380"/>
      <c r="H120" s="380"/>
      <c r="I120" s="380"/>
      <c r="J120" s="380"/>
      <c r="K120" s="380"/>
      <c r="L120" s="400"/>
    </row>
    <row r="121" spans="1:12" ht="26.4" customHeight="1" x14ac:dyDescent="0.35">
      <c r="A121" s="102"/>
      <c r="B121" s="103"/>
      <c r="C121" s="445" t="s">
        <v>192</v>
      </c>
      <c r="D121" s="446"/>
      <c r="E121" s="449" t="s">
        <v>184</v>
      </c>
      <c r="F121" s="401" t="s">
        <v>21</v>
      </c>
      <c r="G121" s="402"/>
      <c r="H121" s="401" t="s">
        <v>193</v>
      </c>
      <c r="I121" s="403"/>
      <c r="J121" s="374" t="s">
        <v>49</v>
      </c>
      <c r="K121" s="372" t="s">
        <v>47</v>
      </c>
      <c r="L121" s="374" t="s">
        <v>39</v>
      </c>
    </row>
    <row r="122" spans="1:12" ht="26.4" customHeight="1" x14ac:dyDescent="0.35">
      <c r="A122" s="109"/>
      <c r="B122" s="110"/>
      <c r="C122" s="447"/>
      <c r="D122" s="448"/>
      <c r="E122" s="450"/>
      <c r="F122" s="404"/>
      <c r="G122" s="405"/>
      <c r="H122" s="404"/>
      <c r="I122" s="406"/>
      <c r="J122" s="375"/>
      <c r="K122" s="373"/>
      <c r="L122" s="375"/>
    </row>
    <row r="123" spans="1:12" ht="18" hidden="1" customHeight="1" x14ac:dyDescent="0.35">
      <c r="A123" s="383"/>
      <c r="B123" s="384"/>
      <c r="C123" s="435"/>
      <c r="D123" s="437"/>
      <c r="E123" s="220"/>
      <c r="F123" s="438"/>
      <c r="G123" s="439"/>
      <c r="H123" s="440"/>
      <c r="I123" s="441"/>
      <c r="J123" s="167">
        <f>CEILING(C123*F123*H123,1)</f>
        <v>0</v>
      </c>
      <c r="K123" s="170"/>
      <c r="L123" s="182">
        <f>IF(J123-K123&lt;0,0,J123-K123)</f>
        <v>0</v>
      </c>
    </row>
    <row r="124" spans="1:12" ht="30" customHeight="1" x14ac:dyDescent="0.35">
      <c r="A124" s="383"/>
      <c r="B124" s="384"/>
      <c r="C124" s="435"/>
      <c r="D124" s="437"/>
      <c r="E124" s="220"/>
      <c r="F124" s="438"/>
      <c r="G124" s="439"/>
      <c r="H124" s="440"/>
      <c r="I124" s="441"/>
      <c r="J124" s="167">
        <f>CEILING(C124*F124*H124,1)</f>
        <v>0</v>
      </c>
      <c r="K124" s="170"/>
      <c r="L124" s="182">
        <f>IF(J124-K124&lt;0,0,J124-K124)</f>
        <v>0</v>
      </c>
    </row>
    <row r="125" spans="1:12" ht="20" hidden="1" customHeight="1" x14ac:dyDescent="0.35">
      <c r="A125" s="383"/>
      <c r="B125" s="384"/>
      <c r="C125" s="435"/>
      <c r="D125" s="437"/>
      <c r="E125" s="220"/>
      <c r="F125" s="438"/>
      <c r="G125" s="439"/>
      <c r="H125" s="440"/>
      <c r="I125" s="441"/>
      <c r="J125" s="167">
        <f>CEILING(C125*F125*H125,1)</f>
        <v>0</v>
      </c>
      <c r="K125" s="233"/>
      <c r="L125" s="182">
        <f>IF(J125-K125&lt;0,0,J125-K125)</f>
        <v>0</v>
      </c>
    </row>
    <row r="126" spans="1:12" s="158" customFormat="1" ht="14.4" customHeight="1" x14ac:dyDescent="0.35">
      <c r="A126" s="407" t="s">
        <v>41</v>
      </c>
      <c r="B126" s="408"/>
      <c r="C126" s="408"/>
      <c r="D126" s="408"/>
      <c r="E126" s="408"/>
      <c r="F126" s="408"/>
      <c r="G126" s="408"/>
      <c r="H126" s="408"/>
      <c r="I126" s="409"/>
      <c r="J126" s="157">
        <f>SUM(J123:J125)</f>
        <v>0</v>
      </c>
      <c r="K126" s="157">
        <f>SUM(K123:K125)</f>
        <v>0</v>
      </c>
      <c r="L126" s="157">
        <f>SUM(L123:L125)</f>
        <v>0</v>
      </c>
    </row>
    <row r="127" spans="1:12" ht="23.4" customHeight="1" x14ac:dyDescent="0.35">
      <c r="A127" s="25" t="s">
        <v>17</v>
      </c>
      <c r="B127" s="231"/>
      <c r="C127" s="232"/>
      <c r="D127" s="232"/>
      <c r="E127" s="232"/>
      <c r="F127" s="232"/>
      <c r="G127" s="232"/>
      <c r="H127" s="232"/>
      <c r="I127" s="232"/>
      <c r="J127" s="23"/>
      <c r="K127" s="23"/>
      <c r="L127" s="24"/>
    </row>
    <row r="128" spans="1:12" ht="200" customHeight="1" x14ac:dyDescent="0.35">
      <c r="A128" s="355"/>
      <c r="B128" s="356"/>
      <c r="C128" s="356"/>
      <c r="D128" s="356"/>
      <c r="E128" s="356"/>
      <c r="F128" s="356"/>
      <c r="G128" s="356"/>
      <c r="H128" s="356"/>
      <c r="I128" s="356"/>
      <c r="J128" s="356"/>
      <c r="K128" s="356"/>
      <c r="L128" s="357"/>
    </row>
    <row r="129" spans="1:12" ht="14.4" hidden="1" customHeight="1" x14ac:dyDescent="0.35">
      <c r="A129" s="358"/>
      <c r="B129" s="359"/>
      <c r="C129" s="359"/>
      <c r="D129" s="359"/>
      <c r="E129" s="359"/>
      <c r="F129" s="359"/>
      <c r="G129" s="359"/>
      <c r="H129" s="359"/>
      <c r="I129" s="359"/>
      <c r="J129" s="359"/>
      <c r="K129" s="359"/>
      <c r="L129" s="360"/>
    </row>
    <row r="130" spans="1:12" x14ac:dyDescent="0.35">
      <c r="A130" s="115" t="s">
        <v>275</v>
      </c>
      <c r="B130" s="116"/>
      <c r="C130" s="116"/>
      <c r="D130" s="116"/>
      <c r="E130" s="116"/>
      <c r="F130" s="116"/>
      <c r="G130" s="116"/>
      <c r="H130" s="116"/>
      <c r="I130" s="116"/>
      <c r="J130" s="116"/>
      <c r="K130" s="116"/>
      <c r="L130" s="117"/>
    </row>
    <row r="131" spans="1:12" ht="15" customHeight="1" x14ac:dyDescent="0.35">
      <c r="A131" s="444" t="s">
        <v>15</v>
      </c>
      <c r="B131" s="442"/>
      <c r="C131" s="443"/>
      <c r="D131" s="444" t="s">
        <v>2</v>
      </c>
      <c r="E131" s="442"/>
      <c r="F131" s="442"/>
      <c r="G131" s="442"/>
      <c r="H131" s="442"/>
      <c r="I131" s="442"/>
      <c r="J131" s="442"/>
      <c r="K131" s="442"/>
      <c r="L131" s="443"/>
    </row>
    <row r="132" spans="1:12" ht="15" customHeight="1" x14ac:dyDescent="0.35">
      <c r="A132" s="379" t="s">
        <v>56</v>
      </c>
      <c r="B132" s="380"/>
      <c r="C132" s="400"/>
      <c r="D132" s="379" t="s">
        <v>52</v>
      </c>
      <c r="E132" s="380"/>
      <c r="F132" s="380"/>
      <c r="G132" s="380"/>
      <c r="H132" s="380"/>
      <c r="I132" s="380"/>
      <c r="J132" s="380"/>
      <c r="K132" s="380"/>
      <c r="L132" s="400"/>
    </row>
    <row r="133" spans="1:12" ht="26" customHeight="1" x14ac:dyDescent="0.35">
      <c r="A133" s="412"/>
      <c r="B133" s="413"/>
      <c r="C133" s="414"/>
      <c r="D133" s="421" t="s">
        <v>57</v>
      </c>
      <c r="E133" s="421"/>
      <c r="F133" s="401" t="s">
        <v>61</v>
      </c>
      <c r="G133" s="402"/>
      <c r="H133" s="402"/>
      <c r="I133" s="403"/>
      <c r="J133" s="374" t="s">
        <v>49</v>
      </c>
      <c r="K133" s="372" t="s">
        <v>47</v>
      </c>
      <c r="L133" s="374" t="s">
        <v>39</v>
      </c>
    </row>
    <row r="134" spans="1:12" ht="31.5" customHeight="1" x14ac:dyDescent="0.35">
      <c r="A134" s="415"/>
      <c r="B134" s="416"/>
      <c r="C134" s="417"/>
      <c r="D134" s="421"/>
      <c r="E134" s="421"/>
      <c r="F134" s="404"/>
      <c r="G134" s="405"/>
      <c r="H134" s="405"/>
      <c r="I134" s="406"/>
      <c r="J134" s="375"/>
      <c r="K134" s="373"/>
      <c r="L134" s="375"/>
    </row>
    <row r="135" spans="1:12" ht="31.5" hidden="1" customHeight="1" x14ac:dyDescent="0.35">
      <c r="A135" s="383"/>
      <c r="B135" s="453"/>
      <c r="C135" s="384"/>
      <c r="D135" s="451"/>
      <c r="E135" s="451"/>
      <c r="F135" s="454"/>
      <c r="G135" s="455"/>
      <c r="H135" s="455"/>
      <c r="I135" s="456"/>
      <c r="J135" s="182">
        <f>CEILING(D135*F135,1)</f>
        <v>0</v>
      </c>
      <c r="K135" s="170"/>
      <c r="L135" s="182">
        <f>IF(J135-K135&lt;0,0,J135-K135)</f>
        <v>0</v>
      </c>
    </row>
    <row r="136" spans="1:12" ht="31.5" customHeight="1" x14ac:dyDescent="0.35">
      <c r="A136" s="383"/>
      <c r="B136" s="453"/>
      <c r="C136" s="384"/>
      <c r="D136" s="451"/>
      <c r="E136" s="451"/>
      <c r="F136" s="454"/>
      <c r="G136" s="455"/>
      <c r="H136" s="455"/>
      <c r="I136" s="456"/>
      <c r="J136" s="182">
        <f>CEILING(D136*F136,1)</f>
        <v>0</v>
      </c>
      <c r="K136" s="170"/>
      <c r="L136" s="182">
        <f>IF(J136-K136&lt;0,0,J136-K136)</f>
        <v>0</v>
      </c>
    </row>
    <row r="137" spans="1:12" hidden="1" x14ac:dyDescent="0.35">
      <c r="A137" s="460"/>
      <c r="B137" s="461"/>
      <c r="C137" s="462"/>
      <c r="D137" s="452"/>
      <c r="E137" s="452"/>
      <c r="F137" s="457"/>
      <c r="G137" s="458"/>
      <c r="H137" s="458"/>
      <c r="I137" s="459"/>
      <c r="J137" s="182">
        <f>CEILING(D137*F137,1)</f>
        <v>0</v>
      </c>
      <c r="K137" s="233"/>
      <c r="L137" s="182">
        <f>IF(J137-K137&lt;0,0,J137-K137)</f>
        <v>0</v>
      </c>
    </row>
    <row r="138" spans="1:12" s="158" customFormat="1" ht="14.4" customHeight="1" x14ac:dyDescent="0.35">
      <c r="A138" s="407" t="s">
        <v>41</v>
      </c>
      <c r="B138" s="408"/>
      <c r="C138" s="408"/>
      <c r="D138" s="408"/>
      <c r="E138" s="408"/>
      <c r="F138" s="408"/>
      <c r="G138" s="408"/>
      <c r="H138" s="408"/>
      <c r="I138" s="409"/>
      <c r="J138" s="157">
        <f>SUM(J135:J137)</f>
        <v>0</v>
      </c>
      <c r="K138" s="157">
        <f>SUM(K135:K137)</f>
        <v>0</v>
      </c>
      <c r="L138" s="157">
        <f>SUM(L135:L137)</f>
        <v>0</v>
      </c>
    </row>
    <row r="139" spans="1:12" ht="26" customHeight="1" x14ac:dyDescent="0.35">
      <c r="A139" s="25" t="s">
        <v>17</v>
      </c>
      <c r="B139" s="231"/>
      <c r="C139" s="232"/>
      <c r="D139" s="232"/>
      <c r="E139" s="232"/>
      <c r="F139" s="232"/>
      <c r="G139" s="232"/>
      <c r="H139" s="232"/>
      <c r="I139" s="232"/>
      <c r="J139" s="23"/>
      <c r="K139" s="23"/>
      <c r="L139" s="24"/>
    </row>
    <row r="140" spans="1:12" ht="200" customHeight="1" x14ac:dyDescent="0.35">
      <c r="A140" s="355"/>
      <c r="B140" s="356"/>
      <c r="C140" s="356"/>
      <c r="D140" s="356"/>
      <c r="E140" s="356"/>
      <c r="F140" s="356"/>
      <c r="G140" s="356"/>
      <c r="H140" s="356"/>
      <c r="I140" s="356"/>
      <c r="J140" s="356"/>
      <c r="K140" s="356"/>
      <c r="L140" s="357"/>
    </row>
    <row r="141" spans="1:12" ht="14.4" hidden="1" customHeight="1" x14ac:dyDescent="0.35">
      <c r="A141" s="358"/>
      <c r="B141" s="359"/>
      <c r="C141" s="359"/>
      <c r="D141" s="359"/>
      <c r="E141" s="359"/>
      <c r="F141" s="359"/>
      <c r="G141" s="359"/>
      <c r="H141" s="359"/>
      <c r="I141" s="359"/>
      <c r="J141" s="359"/>
      <c r="K141" s="359"/>
      <c r="L141" s="360"/>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O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5" ht="69.75" customHeight="1" x14ac:dyDescent="0.7">
      <c r="A1" s="481" t="str">
        <f>'Budget Sheet Instructions'!A20</f>
        <v>Budget Detail - Year 4</v>
      </c>
      <c r="B1" s="482"/>
      <c r="C1" s="482"/>
      <c r="D1" s="482"/>
      <c r="E1" s="482"/>
      <c r="F1" s="482"/>
      <c r="G1" s="5"/>
      <c r="H1" s="483"/>
      <c r="I1" s="483"/>
      <c r="J1" s="483"/>
      <c r="K1" s="483"/>
      <c r="L1" s="484"/>
      <c r="M1" s="6"/>
      <c r="N1" s="6"/>
      <c r="O1" s="6"/>
    </row>
    <row r="2" spans="1:15" ht="15" customHeight="1" x14ac:dyDescent="0.35">
      <c r="A2" s="501" t="s">
        <v>300</v>
      </c>
      <c r="B2" s="502"/>
      <c r="C2" s="502"/>
      <c r="D2" s="502"/>
      <c r="E2" s="502"/>
      <c r="F2" s="502"/>
      <c r="G2" s="502"/>
      <c r="H2" s="502"/>
      <c r="I2" s="502"/>
      <c r="J2" s="503"/>
      <c r="K2" s="361"/>
      <c r="L2" s="362"/>
      <c r="M2" s="6"/>
      <c r="N2" s="6"/>
      <c r="O2" s="6"/>
    </row>
    <row r="3" spans="1:15" ht="15" customHeight="1" x14ac:dyDescent="0.35">
      <c r="A3" s="504" t="s">
        <v>299</v>
      </c>
      <c r="B3" s="505"/>
      <c r="C3" s="202"/>
      <c r="D3" s="202"/>
      <c r="E3" s="202"/>
      <c r="F3" s="202"/>
      <c r="G3" s="202"/>
      <c r="H3" s="202"/>
      <c r="I3" s="202"/>
      <c r="J3" s="203"/>
      <c r="K3" s="363"/>
      <c r="L3" s="364"/>
      <c r="M3" s="6"/>
      <c r="N3" s="6"/>
      <c r="O3" s="6"/>
    </row>
    <row r="4" spans="1:15" x14ac:dyDescent="0.35">
      <c r="A4" s="224" t="s">
        <v>27</v>
      </c>
      <c r="B4" s="225"/>
      <c r="C4" s="225"/>
      <c r="D4" s="225"/>
      <c r="E4" s="225"/>
      <c r="F4" s="225"/>
      <c r="G4" s="225"/>
      <c r="H4" s="225"/>
      <c r="I4" s="225"/>
      <c r="J4" s="225"/>
      <c r="K4" s="225"/>
      <c r="L4" s="114"/>
      <c r="M4" s="67"/>
      <c r="N4" s="6"/>
      <c r="O4" s="6"/>
    </row>
    <row r="5" spans="1:15" x14ac:dyDescent="0.35">
      <c r="A5" s="227" t="s">
        <v>42</v>
      </c>
      <c r="B5" s="226" t="s">
        <v>174</v>
      </c>
      <c r="C5" s="422" t="s">
        <v>2</v>
      </c>
      <c r="D5" s="410"/>
      <c r="E5" s="410"/>
      <c r="F5" s="410"/>
      <c r="G5" s="410"/>
      <c r="H5" s="410"/>
      <c r="I5" s="410"/>
      <c r="J5" s="410"/>
      <c r="K5" s="410"/>
      <c r="L5" s="411"/>
      <c r="M5" s="67"/>
      <c r="N5" s="6"/>
      <c r="O5" s="6"/>
    </row>
    <row r="6" spans="1:15" ht="28.5" customHeight="1" x14ac:dyDescent="0.35">
      <c r="A6" s="221" t="s">
        <v>173</v>
      </c>
      <c r="B6" s="221" t="s">
        <v>175</v>
      </c>
      <c r="C6" s="379" t="s">
        <v>48</v>
      </c>
      <c r="D6" s="380"/>
      <c r="E6" s="380"/>
      <c r="F6" s="380"/>
      <c r="G6" s="380"/>
      <c r="H6" s="380"/>
      <c r="I6" s="380"/>
      <c r="J6" s="380"/>
      <c r="K6" s="380"/>
      <c r="L6" s="400"/>
      <c r="M6" s="67"/>
      <c r="N6" s="6"/>
      <c r="O6" s="6"/>
    </row>
    <row r="7" spans="1:15" ht="15" customHeight="1" x14ac:dyDescent="0.3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35">
      <c r="A8" s="487"/>
      <c r="B8" s="487"/>
      <c r="C8" s="447"/>
      <c r="D8" s="448"/>
      <c r="E8" s="421"/>
      <c r="F8" s="404"/>
      <c r="G8" s="405"/>
      <c r="H8" s="404"/>
      <c r="I8" s="406"/>
      <c r="J8" s="371"/>
      <c r="K8" s="389"/>
      <c r="L8" s="371"/>
      <c r="M8" s="67"/>
      <c r="N8" s="6"/>
      <c r="O8" s="6"/>
    </row>
    <row r="9" spans="1:15" ht="30" hidden="1" customHeight="1" x14ac:dyDescent="0.35">
      <c r="A9" s="91"/>
      <c r="B9" s="91"/>
      <c r="C9" s="488"/>
      <c r="D9" s="489"/>
      <c r="E9" s="220"/>
      <c r="F9" s="485"/>
      <c r="G9" s="486"/>
      <c r="H9" s="490"/>
      <c r="I9" s="491"/>
      <c r="J9" s="182">
        <f>CEILING(C9*F9*H9,1)</f>
        <v>0</v>
      </c>
      <c r="K9" s="170"/>
      <c r="L9" s="182">
        <f>IF(J9-K9&lt;0,0,J9-K9)</f>
        <v>0</v>
      </c>
      <c r="M9" s="10"/>
      <c r="N9" s="6"/>
      <c r="O9" s="6"/>
    </row>
    <row r="10" spans="1:15" ht="30" customHeight="1" x14ac:dyDescent="0.35">
      <c r="A10" s="91"/>
      <c r="B10" s="91"/>
      <c r="C10" s="488"/>
      <c r="D10" s="489"/>
      <c r="E10" s="220"/>
      <c r="F10" s="485"/>
      <c r="G10" s="486"/>
      <c r="H10" s="490"/>
      <c r="I10" s="491"/>
      <c r="J10" s="182">
        <f>CEILING(C10*F10*H10,1)</f>
        <v>0</v>
      </c>
      <c r="K10" s="170"/>
      <c r="L10" s="182">
        <f>IF(J10-K10&lt;0,0,J10-K10)</f>
        <v>0</v>
      </c>
      <c r="M10" s="10"/>
      <c r="N10" s="6"/>
      <c r="O10" s="6"/>
    </row>
    <row r="11" spans="1:15" ht="30" hidden="1" customHeight="1" x14ac:dyDescent="0.35">
      <c r="A11" s="91"/>
      <c r="B11" s="91"/>
      <c r="C11" s="488"/>
      <c r="D11" s="489"/>
      <c r="E11" s="220"/>
      <c r="F11" s="485"/>
      <c r="G11" s="486"/>
      <c r="H11" s="490"/>
      <c r="I11" s="491"/>
      <c r="J11" s="182">
        <f>CEILING(C11*F11*H11,1)</f>
        <v>0</v>
      </c>
      <c r="K11" s="233"/>
      <c r="L11" s="182">
        <f>IF(J11-K11&lt;0,0,J11-K11)</f>
        <v>0</v>
      </c>
      <c r="M11" s="10"/>
      <c r="N11" s="6"/>
      <c r="O11" s="6"/>
    </row>
    <row r="12" spans="1:15" s="158" customFormat="1" ht="14.4" customHeight="1" x14ac:dyDescent="0.35">
      <c r="A12" s="407" t="s">
        <v>41</v>
      </c>
      <c r="B12" s="408"/>
      <c r="C12" s="408"/>
      <c r="D12" s="408"/>
      <c r="E12" s="408"/>
      <c r="F12" s="408"/>
      <c r="G12" s="408"/>
      <c r="H12" s="408"/>
      <c r="I12" s="409"/>
      <c r="J12" s="157">
        <f>SUM(J9:J11)</f>
        <v>0</v>
      </c>
      <c r="K12" s="157">
        <f>SUM(K9:K11)</f>
        <v>0</v>
      </c>
      <c r="L12" s="157">
        <f>SUM(L9:L11)</f>
        <v>0</v>
      </c>
    </row>
    <row r="13" spans="1:15" ht="22.5" customHeight="1" x14ac:dyDescent="0.35">
      <c r="A13" s="25" t="s">
        <v>17</v>
      </c>
      <c r="B13" s="231"/>
      <c r="C13" s="232"/>
      <c r="D13" s="232"/>
      <c r="E13" s="232"/>
      <c r="F13" s="232"/>
      <c r="G13" s="232"/>
      <c r="H13" s="232"/>
      <c r="I13" s="232"/>
      <c r="J13" s="23"/>
      <c r="K13" s="23"/>
      <c r="L13" s="24"/>
    </row>
    <row r="14" spans="1:15" ht="200.15" customHeight="1" x14ac:dyDescent="0.35">
      <c r="A14" s="352"/>
      <c r="B14" s="353"/>
      <c r="C14" s="353"/>
      <c r="D14" s="353"/>
      <c r="E14" s="353"/>
      <c r="F14" s="353"/>
      <c r="G14" s="353"/>
      <c r="H14" s="353"/>
      <c r="I14" s="353"/>
      <c r="J14" s="353"/>
      <c r="K14" s="353"/>
      <c r="L14" s="354"/>
    </row>
    <row r="15" spans="1:15" ht="16.5" hidden="1" customHeight="1" x14ac:dyDescent="0.35">
      <c r="A15" s="358"/>
      <c r="B15" s="359"/>
      <c r="C15" s="359"/>
      <c r="D15" s="359"/>
      <c r="E15" s="359"/>
      <c r="F15" s="359"/>
      <c r="G15" s="359"/>
      <c r="H15" s="359"/>
      <c r="I15" s="359"/>
      <c r="J15" s="359"/>
      <c r="K15" s="359"/>
      <c r="L15" s="360"/>
    </row>
    <row r="16" spans="1:15" x14ac:dyDescent="0.35">
      <c r="A16" s="224" t="s">
        <v>28</v>
      </c>
      <c r="B16" s="225"/>
      <c r="C16" s="225"/>
      <c r="D16" s="225"/>
      <c r="E16" s="225"/>
      <c r="F16" s="225"/>
      <c r="G16" s="225"/>
      <c r="H16" s="225"/>
      <c r="I16" s="225"/>
      <c r="J16" s="225"/>
      <c r="K16" s="225"/>
      <c r="L16" s="114"/>
    </row>
    <row r="17" spans="1:12" x14ac:dyDescent="0.35">
      <c r="A17" s="422" t="s">
        <v>42</v>
      </c>
      <c r="B17" s="410"/>
      <c r="C17" s="411"/>
      <c r="D17" s="479" t="s">
        <v>2</v>
      </c>
      <c r="E17" s="479"/>
      <c r="F17" s="479"/>
      <c r="G17" s="479"/>
      <c r="H17" s="479"/>
      <c r="I17" s="479"/>
      <c r="J17" s="479"/>
      <c r="K17" s="479"/>
      <c r="L17" s="479"/>
    </row>
    <row r="18" spans="1:12" ht="28.5" customHeight="1" x14ac:dyDescent="0.35">
      <c r="A18" s="379" t="s">
        <v>238</v>
      </c>
      <c r="B18" s="380"/>
      <c r="C18" s="400"/>
      <c r="D18" s="480" t="s">
        <v>54</v>
      </c>
      <c r="E18" s="480"/>
      <c r="F18" s="480"/>
      <c r="G18" s="480"/>
      <c r="H18" s="480"/>
      <c r="I18" s="480"/>
      <c r="J18" s="480"/>
      <c r="K18" s="480"/>
      <c r="L18" s="480"/>
    </row>
    <row r="19" spans="1:12" ht="15" customHeight="1" x14ac:dyDescent="0.35">
      <c r="A19" s="412"/>
      <c r="B19" s="413"/>
      <c r="C19" s="414"/>
      <c r="D19" s="421" t="s">
        <v>57</v>
      </c>
      <c r="E19" s="421"/>
      <c r="F19" s="401" t="s">
        <v>46</v>
      </c>
      <c r="G19" s="402"/>
      <c r="H19" s="402"/>
      <c r="I19" s="403"/>
      <c r="J19" s="371" t="s">
        <v>49</v>
      </c>
      <c r="K19" s="389" t="s">
        <v>47</v>
      </c>
      <c r="L19" s="371" t="s">
        <v>39</v>
      </c>
    </row>
    <row r="20" spans="1:12" ht="20.25" customHeight="1" x14ac:dyDescent="0.35">
      <c r="A20" s="415"/>
      <c r="B20" s="416"/>
      <c r="C20" s="417"/>
      <c r="D20" s="421"/>
      <c r="E20" s="421"/>
      <c r="F20" s="404"/>
      <c r="G20" s="405"/>
      <c r="H20" s="405"/>
      <c r="I20" s="406"/>
      <c r="J20" s="371"/>
      <c r="K20" s="389"/>
      <c r="L20" s="371"/>
    </row>
    <row r="21" spans="1:12" ht="30" hidden="1" customHeight="1" x14ac:dyDescent="0.35">
      <c r="A21" s="391"/>
      <c r="B21" s="392"/>
      <c r="C21" s="393"/>
      <c r="D21" s="438"/>
      <c r="E21" s="494"/>
      <c r="F21" s="467"/>
      <c r="G21" s="468"/>
      <c r="H21" s="468"/>
      <c r="I21" s="469"/>
      <c r="J21" s="182">
        <f>CEILING(D21*F21,1)</f>
        <v>0</v>
      </c>
      <c r="K21" s="170"/>
      <c r="L21" s="182">
        <f>IF(J21-K21&lt;0,0,J21-K21)</f>
        <v>0</v>
      </c>
    </row>
    <row r="22" spans="1:12" ht="30" customHeight="1" x14ac:dyDescent="0.35">
      <c r="A22" s="391"/>
      <c r="B22" s="392"/>
      <c r="C22" s="393"/>
      <c r="D22" s="438"/>
      <c r="E22" s="494"/>
      <c r="F22" s="467"/>
      <c r="G22" s="468"/>
      <c r="H22" s="468"/>
      <c r="I22" s="469"/>
      <c r="J22" s="182">
        <f>CEILING(D22*F22,1)</f>
        <v>0</v>
      </c>
      <c r="K22" s="170"/>
      <c r="L22" s="182">
        <f>IF(J22-K22&lt;0,0,J22-K22)</f>
        <v>0</v>
      </c>
    </row>
    <row r="23" spans="1:12" ht="30" hidden="1" customHeight="1" x14ac:dyDescent="0.35">
      <c r="A23" s="473"/>
      <c r="B23" s="474"/>
      <c r="C23" s="475"/>
      <c r="D23" s="438"/>
      <c r="E23" s="494"/>
      <c r="F23" s="470"/>
      <c r="G23" s="471"/>
      <c r="H23" s="471"/>
      <c r="I23" s="472"/>
      <c r="J23" s="182">
        <f>CEILING(D23*F23,1)</f>
        <v>0</v>
      </c>
      <c r="K23" s="233"/>
      <c r="L23" s="182">
        <f>IF(J23-K23&lt;0,0,J23-K23)</f>
        <v>0</v>
      </c>
    </row>
    <row r="24" spans="1:12" s="158" customFormat="1" ht="14.4" customHeight="1" x14ac:dyDescent="0.35">
      <c r="A24" s="407" t="s">
        <v>41</v>
      </c>
      <c r="B24" s="408"/>
      <c r="C24" s="408"/>
      <c r="D24" s="408"/>
      <c r="E24" s="408"/>
      <c r="F24" s="408"/>
      <c r="G24" s="408"/>
      <c r="H24" s="408"/>
      <c r="I24" s="409"/>
      <c r="J24" s="157">
        <f>SUM(J21:J23)</f>
        <v>0</v>
      </c>
      <c r="K24" s="157">
        <f>SUM(K21:K23)</f>
        <v>0</v>
      </c>
      <c r="L24" s="157">
        <f>SUM(L21:L23)</f>
        <v>0</v>
      </c>
    </row>
    <row r="25" spans="1:12" ht="22.5" customHeight="1" x14ac:dyDescent="0.35">
      <c r="A25" s="25" t="s">
        <v>17</v>
      </c>
      <c r="B25" s="231"/>
      <c r="C25" s="232"/>
      <c r="D25" s="232"/>
      <c r="E25" s="232"/>
      <c r="F25" s="232"/>
      <c r="G25" s="232"/>
      <c r="H25" s="232"/>
      <c r="I25" s="232"/>
      <c r="J25" s="23"/>
      <c r="K25" s="23"/>
      <c r="L25" s="24"/>
    </row>
    <row r="26" spans="1:12" ht="200.15" customHeight="1" x14ac:dyDescent="0.35">
      <c r="A26" s="355"/>
      <c r="B26" s="356"/>
      <c r="C26" s="356"/>
      <c r="D26" s="356"/>
      <c r="E26" s="356"/>
      <c r="F26" s="356"/>
      <c r="G26" s="356"/>
      <c r="H26" s="356"/>
      <c r="I26" s="356"/>
      <c r="J26" s="356"/>
      <c r="K26" s="356"/>
      <c r="L26" s="357"/>
    </row>
    <row r="27" spans="1:12" ht="16.5" hidden="1" customHeight="1" x14ac:dyDescent="0.35">
      <c r="A27" s="358"/>
      <c r="B27" s="359"/>
      <c r="C27" s="359"/>
      <c r="D27" s="359"/>
      <c r="E27" s="359"/>
      <c r="F27" s="359"/>
      <c r="G27" s="359"/>
      <c r="H27" s="359"/>
      <c r="I27" s="359"/>
      <c r="J27" s="359"/>
      <c r="K27" s="359"/>
      <c r="L27" s="360"/>
    </row>
    <row r="28" spans="1:12" x14ac:dyDescent="0.35">
      <c r="A28" s="224" t="s">
        <v>29</v>
      </c>
      <c r="B28" s="225"/>
      <c r="C28" s="225"/>
      <c r="D28" s="225"/>
      <c r="E28" s="225"/>
      <c r="F28" s="225"/>
      <c r="G28" s="225"/>
      <c r="H28" s="225"/>
      <c r="I28" s="225"/>
      <c r="J28" s="225"/>
      <c r="K28" s="225"/>
      <c r="L28" s="114"/>
    </row>
    <row r="29" spans="1:12" ht="29" x14ac:dyDescent="0.35">
      <c r="A29" s="8" t="s">
        <v>10</v>
      </c>
      <c r="B29" s="465" t="s">
        <v>11</v>
      </c>
      <c r="C29" s="466"/>
      <c r="D29" s="118" t="s">
        <v>12</v>
      </c>
      <c r="E29" s="229" t="s">
        <v>184</v>
      </c>
      <c r="F29" s="465" t="s">
        <v>2</v>
      </c>
      <c r="G29" s="476"/>
      <c r="H29" s="476"/>
      <c r="I29" s="476"/>
      <c r="J29" s="476"/>
      <c r="K29" s="476"/>
      <c r="L29" s="466"/>
    </row>
    <row r="30" spans="1:12" ht="47.25" customHeight="1" x14ac:dyDescent="0.35">
      <c r="A30" s="221" t="s">
        <v>19</v>
      </c>
      <c r="B30" s="379" t="s">
        <v>55</v>
      </c>
      <c r="C30" s="400"/>
      <c r="D30" s="98" t="s">
        <v>225</v>
      </c>
      <c r="E30" s="222" t="s">
        <v>226</v>
      </c>
      <c r="F30" s="379" t="s">
        <v>23</v>
      </c>
      <c r="G30" s="380"/>
      <c r="H30" s="380"/>
      <c r="I30" s="380"/>
      <c r="J30" s="380"/>
      <c r="K30" s="380"/>
      <c r="L30" s="400"/>
    </row>
    <row r="31" spans="1:12" ht="15" customHeight="1" x14ac:dyDescent="0.3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35">
      <c r="A32" s="415"/>
      <c r="B32" s="416"/>
      <c r="C32" s="416"/>
      <c r="D32" s="416"/>
      <c r="E32" s="417"/>
      <c r="F32" s="371"/>
      <c r="G32" s="389"/>
      <c r="H32" s="371"/>
      <c r="I32" s="375"/>
      <c r="J32" s="371"/>
      <c r="K32" s="389"/>
      <c r="L32" s="371"/>
    </row>
    <row r="33" spans="1:12" s="9" customFormat="1" ht="45" hidden="1" customHeight="1" x14ac:dyDescent="0.35">
      <c r="A33" s="21"/>
      <c r="B33" s="368"/>
      <c r="C33" s="370"/>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5">
      <c r="A34" s="21"/>
      <c r="B34" s="368"/>
      <c r="C34" s="370"/>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5">
      <c r="A35" s="33"/>
      <c r="B35" s="492"/>
      <c r="C35" s="493"/>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 customHeight="1" x14ac:dyDescent="0.35">
      <c r="A36" s="407" t="s">
        <v>41</v>
      </c>
      <c r="B36" s="408"/>
      <c r="C36" s="408"/>
      <c r="D36" s="408"/>
      <c r="E36" s="408"/>
      <c r="F36" s="408"/>
      <c r="G36" s="408"/>
      <c r="H36" s="408"/>
      <c r="I36" s="409"/>
      <c r="J36" s="157">
        <f>SUM(J33:J35)</f>
        <v>0</v>
      </c>
      <c r="K36" s="157">
        <f>SUM(K33:K35)</f>
        <v>0</v>
      </c>
      <c r="L36" s="157">
        <f>SUM(L33:L35)</f>
        <v>0</v>
      </c>
    </row>
    <row r="37" spans="1:12" ht="22.5" customHeight="1" x14ac:dyDescent="0.35">
      <c r="A37" s="25" t="s">
        <v>17</v>
      </c>
      <c r="B37" s="231"/>
      <c r="C37" s="232"/>
      <c r="D37" s="232"/>
      <c r="E37" s="232"/>
      <c r="F37" s="232"/>
      <c r="G37" s="232"/>
      <c r="H37" s="232"/>
      <c r="I37" s="232"/>
      <c r="J37" s="23"/>
      <c r="K37" s="23"/>
      <c r="L37" s="24"/>
    </row>
    <row r="38" spans="1:12" ht="200.15" customHeight="1" x14ac:dyDescent="0.35">
      <c r="A38" s="355"/>
      <c r="B38" s="356"/>
      <c r="C38" s="356"/>
      <c r="D38" s="356"/>
      <c r="E38" s="356"/>
      <c r="F38" s="356"/>
      <c r="G38" s="356"/>
      <c r="H38" s="356"/>
      <c r="I38" s="356"/>
      <c r="J38" s="356"/>
      <c r="K38" s="356"/>
      <c r="L38" s="357"/>
    </row>
    <row r="39" spans="1:12" ht="16.5" hidden="1" customHeight="1" x14ac:dyDescent="0.35">
      <c r="A39" s="358"/>
      <c r="B39" s="359"/>
      <c r="C39" s="359"/>
      <c r="D39" s="359"/>
      <c r="E39" s="359"/>
      <c r="F39" s="359"/>
      <c r="G39" s="359"/>
      <c r="H39" s="359"/>
      <c r="I39" s="359"/>
      <c r="J39" s="359"/>
      <c r="K39" s="359"/>
      <c r="L39" s="360"/>
    </row>
    <row r="40" spans="1:12" x14ac:dyDescent="0.35">
      <c r="A40" s="224" t="s">
        <v>30</v>
      </c>
      <c r="B40" s="225"/>
      <c r="C40" s="225"/>
      <c r="D40" s="225"/>
      <c r="E40" s="225"/>
      <c r="F40" s="225"/>
      <c r="G40" s="225"/>
      <c r="H40" s="225"/>
      <c r="I40" s="225"/>
      <c r="J40" s="225"/>
      <c r="K40" s="225"/>
      <c r="L40" s="114"/>
    </row>
    <row r="41" spans="1:12" x14ac:dyDescent="0.35">
      <c r="A41" s="422" t="s">
        <v>14</v>
      </c>
      <c r="B41" s="410"/>
      <c r="C41" s="411"/>
      <c r="D41" s="422" t="s">
        <v>2</v>
      </c>
      <c r="E41" s="410"/>
      <c r="F41" s="410"/>
      <c r="G41" s="410"/>
      <c r="H41" s="410"/>
      <c r="I41" s="410"/>
      <c r="J41" s="410"/>
      <c r="K41" s="410"/>
      <c r="L41" s="411"/>
    </row>
    <row r="42" spans="1:12" ht="30" customHeight="1" x14ac:dyDescent="0.35">
      <c r="A42" s="379" t="s">
        <v>24</v>
      </c>
      <c r="B42" s="380"/>
      <c r="C42" s="400"/>
      <c r="D42" s="379" t="s">
        <v>25</v>
      </c>
      <c r="E42" s="380"/>
      <c r="F42" s="380"/>
      <c r="G42" s="380"/>
      <c r="H42" s="380"/>
      <c r="I42" s="380"/>
      <c r="J42" s="380"/>
      <c r="K42" s="380"/>
      <c r="L42" s="400"/>
    </row>
    <row r="43" spans="1:12" ht="15" customHeight="1" x14ac:dyDescent="0.35">
      <c r="A43" s="412"/>
      <c r="B43" s="413"/>
      <c r="C43" s="414"/>
      <c r="D43" s="421" t="s">
        <v>26</v>
      </c>
      <c r="E43" s="421"/>
      <c r="F43" s="401" t="s">
        <v>280</v>
      </c>
      <c r="G43" s="402"/>
      <c r="H43" s="402"/>
      <c r="I43" s="403"/>
      <c r="J43" s="371" t="s">
        <v>49</v>
      </c>
      <c r="K43" s="389" t="s">
        <v>47</v>
      </c>
      <c r="L43" s="371" t="s">
        <v>39</v>
      </c>
    </row>
    <row r="44" spans="1:12" x14ac:dyDescent="0.35">
      <c r="A44" s="415"/>
      <c r="B44" s="416"/>
      <c r="C44" s="417"/>
      <c r="D44" s="421"/>
      <c r="E44" s="421"/>
      <c r="F44" s="404"/>
      <c r="G44" s="405"/>
      <c r="H44" s="405"/>
      <c r="I44" s="406"/>
      <c r="J44" s="371"/>
      <c r="K44" s="389"/>
      <c r="L44" s="371"/>
    </row>
    <row r="45" spans="1:12" ht="45.75" hidden="1" customHeight="1" x14ac:dyDescent="0.35">
      <c r="A45" s="383"/>
      <c r="B45" s="453"/>
      <c r="C45" s="384"/>
      <c r="D45" s="495"/>
      <c r="E45" s="495"/>
      <c r="F45" s="438"/>
      <c r="G45" s="439"/>
      <c r="H45" s="439"/>
      <c r="I45" s="494"/>
      <c r="J45" s="182">
        <f>CEILING(D45*F45,1)</f>
        <v>0</v>
      </c>
      <c r="K45" s="170"/>
      <c r="L45" s="182">
        <f>IF(J45-K45&lt;0,0,J45-K45)</f>
        <v>0</v>
      </c>
    </row>
    <row r="46" spans="1:12" ht="45.75" customHeight="1" x14ac:dyDescent="0.35">
      <c r="A46" s="383"/>
      <c r="B46" s="453"/>
      <c r="C46" s="384"/>
      <c r="D46" s="495"/>
      <c r="E46" s="495"/>
      <c r="F46" s="438"/>
      <c r="G46" s="439"/>
      <c r="H46" s="439"/>
      <c r="I46" s="494"/>
      <c r="J46" s="182">
        <f>CEILING(D46*F46,1)</f>
        <v>0</v>
      </c>
      <c r="K46" s="170"/>
      <c r="L46" s="182">
        <f>IF(J46-K46&lt;0,0,J46-K46)</f>
        <v>0</v>
      </c>
    </row>
    <row r="47" spans="1:12" ht="45.75" hidden="1" customHeight="1" x14ac:dyDescent="0.35">
      <c r="A47" s="509"/>
      <c r="B47" s="510"/>
      <c r="C47" s="511"/>
      <c r="D47" s="390"/>
      <c r="E47" s="390"/>
      <c r="F47" s="498"/>
      <c r="G47" s="499"/>
      <c r="H47" s="499"/>
      <c r="I47" s="500"/>
      <c r="J47" s="182">
        <f>CEILING(D47*F47,1)</f>
        <v>0</v>
      </c>
      <c r="K47" s="233"/>
      <c r="L47" s="182">
        <f>IF(J47-K47&lt;0,0,J47-K47)</f>
        <v>0</v>
      </c>
    </row>
    <row r="48" spans="1:12" s="158" customFormat="1" ht="14.4" customHeight="1" x14ac:dyDescent="0.35">
      <c r="A48" s="407" t="s">
        <v>41</v>
      </c>
      <c r="B48" s="408"/>
      <c r="C48" s="408"/>
      <c r="D48" s="408"/>
      <c r="E48" s="408"/>
      <c r="F48" s="408"/>
      <c r="G48" s="408"/>
      <c r="H48" s="408"/>
      <c r="I48" s="409"/>
      <c r="J48" s="157">
        <f>SUM(J45:J47)</f>
        <v>0</v>
      </c>
      <c r="K48" s="157">
        <f>SUM(K45:K47)</f>
        <v>0</v>
      </c>
      <c r="L48" s="157">
        <f>SUM(L45:L47)</f>
        <v>0</v>
      </c>
    </row>
    <row r="49" spans="1:12" ht="22.5" customHeight="1" x14ac:dyDescent="0.35">
      <c r="A49" s="25" t="s">
        <v>17</v>
      </c>
      <c r="B49" s="231"/>
      <c r="C49" s="232"/>
      <c r="D49" s="232"/>
      <c r="E49" s="232"/>
      <c r="F49" s="232"/>
      <c r="G49" s="232"/>
      <c r="H49" s="232"/>
      <c r="I49" s="232"/>
      <c r="J49" s="23"/>
      <c r="K49" s="23"/>
      <c r="L49" s="24"/>
    </row>
    <row r="50" spans="1:12" ht="200.15" customHeight="1" x14ac:dyDescent="0.35">
      <c r="A50" s="352"/>
      <c r="B50" s="353"/>
      <c r="C50" s="353"/>
      <c r="D50" s="353"/>
      <c r="E50" s="353"/>
      <c r="F50" s="353"/>
      <c r="G50" s="353"/>
      <c r="H50" s="353"/>
      <c r="I50" s="353"/>
      <c r="J50" s="353"/>
      <c r="K50" s="353"/>
      <c r="L50" s="354"/>
    </row>
    <row r="51" spans="1:12" ht="16.5" hidden="1" customHeight="1" x14ac:dyDescent="0.35">
      <c r="A51" s="358"/>
      <c r="B51" s="359"/>
      <c r="C51" s="359"/>
      <c r="D51" s="359"/>
      <c r="E51" s="359"/>
      <c r="F51" s="359"/>
      <c r="G51" s="359"/>
      <c r="H51" s="359"/>
      <c r="I51" s="359"/>
      <c r="J51" s="359"/>
      <c r="K51" s="359"/>
      <c r="L51" s="360"/>
    </row>
    <row r="52" spans="1:12" x14ac:dyDescent="0.35">
      <c r="A52" s="224" t="s">
        <v>32</v>
      </c>
      <c r="B52" s="225"/>
      <c r="C52" s="225"/>
      <c r="D52" s="225"/>
      <c r="E52" s="225"/>
      <c r="F52" s="225"/>
      <c r="G52" s="225"/>
      <c r="H52" s="225"/>
      <c r="I52" s="225"/>
      <c r="J52" s="225"/>
      <c r="K52" s="225"/>
      <c r="L52" s="114"/>
    </row>
    <row r="53" spans="1:12" x14ac:dyDescent="0.35">
      <c r="A53" s="422" t="s">
        <v>13</v>
      </c>
      <c r="B53" s="410"/>
      <c r="C53" s="411"/>
      <c r="D53" s="422" t="s">
        <v>2</v>
      </c>
      <c r="E53" s="410"/>
      <c r="F53" s="410"/>
      <c r="G53" s="410"/>
      <c r="H53" s="410"/>
      <c r="I53" s="410"/>
      <c r="J53" s="410"/>
      <c r="K53" s="410"/>
      <c r="L53" s="411"/>
    </row>
    <row r="54" spans="1:12" ht="28.5" customHeight="1" x14ac:dyDescent="0.35">
      <c r="A54" s="379" t="s">
        <v>31</v>
      </c>
      <c r="B54" s="380"/>
      <c r="C54" s="400"/>
      <c r="D54" s="379" t="s">
        <v>33</v>
      </c>
      <c r="E54" s="380"/>
      <c r="F54" s="380"/>
      <c r="G54" s="380"/>
      <c r="H54" s="380"/>
      <c r="I54" s="380"/>
      <c r="J54" s="380"/>
      <c r="K54" s="380"/>
      <c r="L54" s="400"/>
    </row>
    <row r="55" spans="1:12" ht="15" customHeight="1" x14ac:dyDescent="0.35">
      <c r="A55" s="412"/>
      <c r="B55" s="413"/>
      <c r="C55" s="414"/>
      <c r="D55" s="421" t="s">
        <v>26</v>
      </c>
      <c r="E55" s="421"/>
      <c r="F55" s="401" t="s">
        <v>280</v>
      </c>
      <c r="G55" s="402"/>
      <c r="H55" s="402"/>
      <c r="I55" s="403"/>
      <c r="J55" s="371" t="s">
        <v>49</v>
      </c>
      <c r="K55" s="389" t="s">
        <v>47</v>
      </c>
      <c r="L55" s="371" t="s">
        <v>39</v>
      </c>
    </row>
    <row r="56" spans="1:12" x14ac:dyDescent="0.35">
      <c r="A56" s="415"/>
      <c r="B56" s="416"/>
      <c r="C56" s="417"/>
      <c r="D56" s="421"/>
      <c r="E56" s="421"/>
      <c r="F56" s="404"/>
      <c r="G56" s="405"/>
      <c r="H56" s="405"/>
      <c r="I56" s="406"/>
      <c r="J56" s="371"/>
      <c r="K56" s="389"/>
      <c r="L56" s="371"/>
    </row>
    <row r="57" spans="1:12" ht="30.75" hidden="1" customHeight="1" x14ac:dyDescent="0.35">
      <c r="A57" s="391"/>
      <c r="B57" s="392"/>
      <c r="C57" s="393"/>
      <c r="D57" s="495"/>
      <c r="E57" s="495"/>
      <c r="F57" s="438"/>
      <c r="G57" s="439"/>
      <c r="H57" s="439"/>
      <c r="I57" s="494"/>
      <c r="J57" s="182">
        <f>CEILING(D57*F57,1)</f>
        <v>0</v>
      </c>
      <c r="K57" s="170"/>
      <c r="L57" s="182">
        <f>IF(J57-K57&lt;0,0,J57-K57)</f>
        <v>0</v>
      </c>
    </row>
    <row r="58" spans="1:12" ht="30.75" customHeight="1" x14ac:dyDescent="0.35">
      <c r="A58" s="391"/>
      <c r="B58" s="392"/>
      <c r="C58" s="393"/>
      <c r="D58" s="495"/>
      <c r="E58" s="495"/>
      <c r="F58" s="438"/>
      <c r="G58" s="439"/>
      <c r="H58" s="439"/>
      <c r="I58" s="494"/>
      <c r="J58" s="182">
        <f>CEILING(D58*F58,1)</f>
        <v>0</v>
      </c>
      <c r="K58" s="170"/>
      <c r="L58" s="182">
        <f>IF(J58-K58&lt;0,0,J58-K58)</f>
        <v>0</v>
      </c>
    </row>
    <row r="59" spans="1:12" ht="30" hidden="1" customHeight="1" x14ac:dyDescent="0.35">
      <c r="A59" s="473"/>
      <c r="B59" s="474"/>
      <c r="C59" s="475"/>
      <c r="D59" s="390"/>
      <c r="E59" s="390"/>
      <c r="F59" s="498"/>
      <c r="G59" s="499"/>
      <c r="H59" s="499"/>
      <c r="I59" s="500"/>
      <c r="J59" s="182">
        <f>CEILING(D59*F59,1)</f>
        <v>0</v>
      </c>
      <c r="K59" s="233"/>
      <c r="L59" s="182">
        <f>IF(J59-K59&lt;0,0,J59-K59)</f>
        <v>0</v>
      </c>
    </row>
    <row r="60" spans="1:12" s="158" customFormat="1" ht="14.4" customHeight="1" x14ac:dyDescent="0.35">
      <c r="A60" s="407" t="s">
        <v>41</v>
      </c>
      <c r="B60" s="408"/>
      <c r="C60" s="408"/>
      <c r="D60" s="408"/>
      <c r="E60" s="408"/>
      <c r="F60" s="408"/>
      <c r="G60" s="408"/>
      <c r="H60" s="408"/>
      <c r="I60" s="409"/>
      <c r="J60" s="157">
        <f>SUM(J57:J59)</f>
        <v>0</v>
      </c>
      <c r="K60" s="157">
        <f>SUM(K57:K59)</f>
        <v>0</v>
      </c>
      <c r="L60" s="157">
        <f>SUM(L57:L59)</f>
        <v>0</v>
      </c>
    </row>
    <row r="61" spans="1:12" ht="22.5" customHeight="1" x14ac:dyDescent="0.35">
      <c r="A61" s="25" t="s">
        <v>17</v>
      </c>
      <c r="B61" s="231"/>
      <c r="C61" s="232"/>
      <c r="D61" s="232"/>
      <c r="E61" s="232"/>
      <c r="F61" s="232"/>
      <c r="G61" s="232"/>
      <c r="H61" s="232"/>
      <c r="I61" s="232"/>
      <c r="J61" s="23"/>
      <c r="K61" s="23"/>
      <c r="L61" s="24"/>
    </row>
    <row r="62" spans="1:12" ht="200.15" customHeight="1" x14ac:dyDescent="0.35">
      <c r="A62" s="352"/>
      <c r="B62" s="353"/>
      <c r="C62" s="353"/>
      <c r="D62" s="353"/>
      <c r="E62" s="353"/>
      <c r="F62" s="353"/>
      <c r="G62" s="353"/>
      <c r="H62" s="353"/>
      <c r="I62" s="353"/>
      <c r="J62" s="353"/>
      <c r="K62" s="353"/>
      <c r="L62" s="354"/>
    </row>
    <row r="63" spans="1:12" ht="16.5" hidden="1" customHeight="1" x14ac:dyDescent="0.35">
      <c r="A63" s="358"/>
      <c r="B63" s="359"/>
      <c r="C63" s="359"/>
      <c r="D63" s="359"/>
      <c r="E63" s="359"/>
      <c r="F63" s="359"/>
      <c r="G63" s="359"/>
      <c r="H63" s="359"/>
      <c r="I63" s="359"/>
      <c r="J63" s="359"/>
      <c r="K63" s="359"/>
      <c r="L63" s="360"/>
    </row>
    <row r="64" spans="1:12" x14ac:dyDescent="0.35">
      <c r="A64" s="224" t="s">
        <v>34</v>
      </c>
      <c r="B64" s="225"/>
      <c r="C64" s="225"/>
      <c r="D64" s="225"/>
      <c r="E64" s="225"/>
      <c r="F64" s="225"/>
      <c r="G64" s="225"/>
      <c r="H64" s="225"/>
      <c r="I64" s="225"/>
      <c r="J64" s="225"/>
      <c r="K64" s="225"/>
      <c r="L64" s="114"/>
    </row>
    <row r="65" spans="1:12" x14ac:dyDescent="0.35">
      <c r="A65" s="227" t="s">
        <v>186</v>
      </c>
      <c r="B65" s="410" t="s">
        <v>187</v>
      </c>
      <c r="C65" s="411"/>
      <c r="D65" s="422" t="s">
        <v>2</v>
      </c>
      <c r="E65" s="410"/>
      <c r="F65" s="410"/>
      <c r="G65" s="410"/>
      <c r="H65" s="410"/>
      <c r="I65" s="410"/>
      <c r="J65" s="410"/>
      <c r="K65" s="410"/>
      <c r="L65" s="411"/>
    </row>
    <row r="66" spans="1:12" ht="28.5" customHeight="1" x14ac:dyDescent="0.35">
      <c r="A66" s="228" t="s">
        <v>188</v>
      </c>
      <c r="B66" s="380" t="s">
        <v>189</v>
      </c>
      <c r="C66" s="400"/>
      <c r="D66" s="376" t="s">
        <v>35</v>
      </c>
      <c r="E66" s="377"/>
      <c r="F66" s="377"/>
      <c r="G66" s="377"/>
      <c r="H66" s="377"/>
      <c r="I66" s="377"/>
      <c r="J66" s="377"/>
      <c r="K66" s="377"/>
      <c r="L66" s="378"/>
    </row>
    <row r="67" spans="1:12" ht="15" customHeight="1" x14ac:dyDescent="0.35">
      <c r="A67" s="412"/>
      <c r="B67" s="413"/>
      <c r="C67" s="414"/>
      <c r="D67" s="421" t="s">
        <v>26</v>
      </c>
      <c r="E67" s="421"/>
      <c r="F67" s="401" t="s">
        <v>21</v>
      </c>
      <c r="G67" s="402"/>
      <c r="H67" s="402"/>
      <c r="I67" s="403"/>
      <c r="J67" s="371" t="s">
        <v>49</v>
      </c>
      <c r="K67" s="389" t="s">
        <v>47</v>
      </c>
      <c r="L67" s="371" t="s">
        <v>39</v>
      </c>
    </row>
    <row r="68" spans="1:12" ht="14.25" customHeight="1" x14ac:dyDescent="0.35">
      <c r="A68" s="415"/>
      <c r="B68" s="416"/>
      <c r="C68" s="417"/>
      <c r="D68" s="421"/>
      <c r="E68" s="421"/>
      <c r="F68" s="404"/>
      <c r="G68" s="405"/>
      <c r="H68" s="405"/>
      <c r="I68" s="406"/>
      <c r="J68" s="371"/>
      <c r="K68" s="389"/>
      <c r="L68" s="371"/>
    </row>
    <row r="69" spans="1:12" ht="30" hidden="1" customHeight="1" x14ac:dyDescent="0.35">
      <c r="A69" s="130"/>
      <c r="B69" s="418"/>
      <c r="C69" s="419"/>
      <c r="D69" s="420"/>
      <c r="E69" s="420"/>
      <c r="F69" s="394"/>
      <c r="G69" s="395"/>
      <c r="H69" s="395"/>
      <c r="I69" s="396"/>
      <c r="J69" s="182">
        <f>CEILING(D69*F69,1)</f>
        <v>0</v>
      </c>
      <c r="K69" s="170"/>
      <c r="L69" s="182">
        <f>IF(J69-K69&lt;0,0,J69-K69)</f>
        <v>0</v>
      </c>
    </row>
    <row r="70" spans="1:12" ht="30" customHeight="1" x14ac:dyDescent="0.35">
      <c r="A70" s="130"/>
      <c r="B70" s="418"/>
      <c r="C70" s="419"/>
      <c r="D70" s="420"/>
      <c r="E70" s="420"/>
      <c r="F70" s="394"/>
      <c r="G70" s="395"/>
      <c r="H70" s="395"/>
      <c r="I70" s="396"/>
      <c r="J70" s="182">
        <f>CEILING(D70*F70,1)</f>
        <v>0</v>
      </c>
      <c r="K70" s="170"/>
      <c r="L70" s="182">
        <f>IF(J70-K70&lt;0,0,J70-K70)</f>
        <v>0</v>
      </c>
    </row>
    <row r="71" spans="1:12" ht="30" hidden="1" customHeight="1" x14ac:dyDescent="0.35">
      <c r="A71" s="131"/>
      <c r="B71" s="433"/>
      <c r="C71" s="434"/>
      <c r="D71" s="432"/>
      <c r="E71" s="432"/>
      <c r="F71" s="423"/>
      <c r="G71" s="424"/>
      <c r="H71" s="424"/>
      <c r="I71" s="425"/>
      <c r="J71" s="182">
        <f>CEILING(D71*F71,1)</f>
        <v>0</v>
      </c>
      <c r="K71" s="233"/>
      <c r="L71" s="182">
        <f>IF(J71-K71&lt;0,0,J71-K71)</f>
        <v>0</v>
      </c>
    </row>
    <row r="72" spans="1:12" s="158" customFormat="1" ht="14.4" customHeight="1" x14ac:dyDescent="0.35">
      <c r="A72" s="407" t="s">
        <v>41</v>
      </c>
      <c r="B72" s="408"/>
      <c r="C72" s="408"/>
      <c r="D72" s="408"/>
      <c r="E72" s="408"/>
      <c r="F72" s="408"/>
      <c r="G72" s="408"/>
      <c r="H72" s="408"/>
      <c r="I72" s="409"/>
      <c r="J72" s="157">
        <f>SUM(J69:J71)</f>
        <v>0</v>
      </c>
      <c r="K72" s="157">
        <f>SUM(K69:K71)</f>
        <v>0</v>
      </c>
      <c r="L72" s="157">
        <f>SUM(L69:L71)</f>
        <v>0</v>
      </c>
    </row>
    <row r="73" spans="1:12" ht="22.5" customHeight="1" x14ac:dyDescent="0.35">
      <c r="A73" s="25" t="s">
        <v>17</v>
      </c>
      <c r="B73" s="231"/>
      <c r="C73" s="232"/>
      <c r="D73" s="232"/>
      <c r="E73" s="232"/>
      <c r="F73" s="232"/>
      <c r="G73" s="232"/>
      <c r="H73" s="232"/>
      <c r="I73" s="232"/>
      <c r="J73" s="23"/>
      <c r="K73" s="23"/>
      <c r="L73" s="24"/>
    </row>
    <row r="74" spans="1:12" ht="200.15" customHeight="1" x14ac:dyDescent="0.35">
      <c r="A74" s="426"/>
      <c r="B74" s="427"/>
      <c r="C74" s="427"/>
      <c r="D74" s="427"/>
      <c r="E74" s="427"/>
      <c r="F74" s="427"/>
      <c r="G74" s="427"/>
      <c r="H74" s="427"/>
      <c r="I74" s="427"/>
      <c r="J74" s="427"/>
      <c r="K74" s="427"/>
      <c r="L74" s="428"/>
    </row>
    <row r="75" spans="1:12" ht="16.5" hidden="1" customHeight="1" x14ac:dyDescent="0.35">
      <c r="A75" s="429"/>
      <c r="B75" s="430"/>
      <c r="C75" s="430"/>
      <c r="D75" s="430"/>
      <c r="E75" s="430"/>
      <c r="F75" s="430"/>
      <c r="G75" s="430"/>
      <c r="H75" s="430"/>
      <c r="I75" s="430"/>
      <c r="J75" s="430"/>
      <c r="K75" s="430"/>
      <c r="L75" s="431"/>
    </row>
    <row r="76" spans="1:12" x14ac:dyDescent="0.35">
      <c r="A76" s="477" t="s">
        <v>190</v>
      </c>
      <c r="B76" s="478"/>
      <c r="C76" s="230"/>
      <c r="D76" s="230"/>
      <c r="E76" s="230"/>
      <c r="F76" s="230"/>
      <c r="G76" s="230"/>
      <c r="H76" s="230"/>
      <c r="I76" s="230"/>
      <c r="J76" s="230"/>
      <c r="K76" s="230"/>
      <c r="L76" s="108"/>
    </row>
    <row r="77" spans="1:12" x14ac:dyDescent="0.35">
      <c r="A77" s="381" t="s">
        <v>15</v>
      </c>
      <c r="B77" s="382"/>
      <c r="C77" s="381" t="s">
        <v>186</v>
      </c>
      <c r="D77" s="382"/>
      <c r="E77" s="382"/>
      <c r="F77" s="382"/>
      <c r="G77" s="382"/>
      <c r="H77" s="381" t="s">
        <v>277</v>
      </c>
      <c r="I77" s="385"/>
      <c r="J77" s="382"/>
      <c r="K77" s="382"/>
      <c r="L77" s="385"/>
    </row>
    <row r="78" spans="1:12" ht="100" customHeight="1" x14ac:dyDescent="0.35">
      <c r="A78" s="379" t="s">
        <v>255</v>
      </c>
      <c r="B78" s="380"/>
      <c r="C78" s="379" t="s">
        <v>196</v>
      </c>
      <c r="D78" s="380"/>
      <c r="E78" s="380"/>
      <c r="F78" s="380"/>
      <c r="G78" s="380"/>
      <c r="H78" s="379" t="s">
        <v>296</v>
      </c>
      <c r="I78" s="400"/>
      <c r="J78" s="386"/>
      <c r="K78" s="386"/>
      <c r="L78" s="387"/>
    </row>
    <row r="79" spans="1:12" ht="15" customHeight="1" x14ac:dyDescent="0.35">
      <c r="A79" s="109"/>
      <c r="B79" s="110"/>
      <c r="C79" s="110"/>
      <c r="D79" s="110"/>
      <c r="E79" s="110"/>
      <c r="F79" s="110"/>
      <c r="G79" s="110"/>
      <c r="H79" s="102"/>
      <c r="I79" s="111"/>
      <c r="J79" s="371" t="s">
        <v>49</v>
      </c>
      <c r="K79" s="389" t="s">
        <v>47</v>
      </c>
      <c r="L79" s="371" t="s">
        <v>39</v>
      </c>
    </row>
    <row r="80" spans="1:12" x14ac:dyDescent="0.35">
      <c r="A80" s="104"/>
      <c r="B80" s="105"/>
      <c r="C80" s="105"/>
      <c r="D80" s="105"/>
      <c r="E80" s="105"/>
      <c r="F80" s="105"/>
      <c r="G80" s="105"/>
      <c r="H80" s="104"/>
      <c r="I80" s="106"/>
      <c r="J80" s="388"/>
      <c r="K80" s="389"/>
      <c r="L80" s="371"/>
    </row>
    <row r="81" spans="1:12" ht="30" hidden="1" customHeight="1" x14ac:dyDescent="0.35">
      <c r="A81" s="383"/>
      <c r="B81" s="384"/>
      <c r="C81" s="435"/>
      <c r="D81" s="436"/>
      <c r="E81" s="436"/>
      <c r="F81" s="436"/>
      <c r="G81" s="436"/>
      <c r="H81" s="435"/>
      <c r="I81" s="437"/>
      <c r="J81" s="166"/>
      <c r="K81" s="170"/>
      <c r="L81" s="182">
        <f>IF(J81-K81&lt;0,0,J81-K81)</f>
        <v>0</v>
      </c>
    </row>
    <row r="82" spans="1:12" ht="30" customHeight="1" x14ac:dyDescent="0.35">
      <c r="A82" s="383"/>
      <c r="B82" s="384"/>
      <c r="C82" s="435"/>
      <c r="D82" s="436"/>
      <c r="E82" s="436"/>
      <c r="F82" s="436"/>
      <c r="G82" s="436"/>
      <c r="H82" s="435"/>
      <c r="I82" s="437"/>
      <c r="J82" s="166"/>
      <c r="K82" s="170"/>
      <c r="L82" s="182">
        <f>IF(J82-K82&lt;0,0,J82-K82)</f>
        <v>0</v>
      </c>
    </row>
    <row r="83" spans="1:12" ht="30" hidden="1" customHeight="1" x14ac:dyDescent="0.35">
      <c r="A83" s="383"/>
      <c r="B83" s="384"/>
      <c r="C83" s="435"/>
      <c r="D83" s="436"/>
      <c r="E83" s="436"/>
      <c r="F83" s="436"/>
      <c r="G83" s="436"/>
      <c r="H83" s="435"/>
      <c r="I83" s="437"/>
      <c r="J83" s="121"/>
      <c r="K83" s="122"/>
      <c r="L83" s="31">
        <f>IF(J83-K83&lt;0,0,J83-K83)</f>
        <v>0</v>
      </c>
    </row>
    <row r="84" spans="1:12" s="158" customFormat="1" ht="14.4" customHeight="1" x14ac:dyDescent="0.35">
      <c r="A84" s="407" t="s">
        <v>41</v>
      </c>
      <c r="B84" s="408"/>
      <c r="C84" s="408"/>
      <c r="D84" s="408"/>
      <c r="E84" s="408"/>
      <c r="F84" s="408"/>
      <c r="G84" s="408"/>
      <c r="H84" s="408"/>
      <c r="I84" s="409"/>
      <c r="J84" s="157">
        <f>SUM(J81:J83)+J93</f>
        <v>0</v>
      </c>
      <c r="K84" s="157">
        <f>SUM(K81:K83)+K93</f>
        <v>0</v>
      </c>
      <c r="L84" s="157">
        <f>SUM(L81:L83)+L93</f>
        <v>0</v>
      </c>
    </row>
    <row r="85" spans="1:12" s="158" customFormat="1" ht="14.4" customHeight="1" x14ac:dyDescent="0.35">
      <c r="A85" s="463" t="s">
        <v>297</v>
      </c>
      <c r="B85" s="464"/>
      <c r="C85" s="176"/>
      <c r="D85" s="176"/>
      <c r="E85" s="176"/>
      <c r="F85" s="223"/>
      <c r="G85" s="223"/>
      <c r="H85" s="223"/>
      <c r="I85" s="223"/>
      <c r="J85" s="174"/>
      <c r="K85" s="174"/>
      <c r="L85" s="175"/>
    </row>
    <row r="86" spans="1:12" s="158" customFormat="1" ht="14.4" customHeight="1" x14ac:dyDescent="0.35">
      <c r="A86" s="177" t="s">
        <v>10</v>
      </c>
      <c r="B86" s="397" t="s">
        <v>11</v>
      </c>
      <c r="C86" s="398"/>
      <c r="D86" s="397" t="s">
        <v>12</v>
      </c>
      <c r="E86" s="399"/>
      <c r="F86" s="398"/>
      <c r="G86" s="397" t="s">
        <v>2</v>
      </c>
      <c r="H86" s="399"/>
      <c r="I86" s="399"/>
      <c r="J86" s="399"/>
      <c r="K86" s="399"/>
      <c r="L86" s="398"/>
    </row>
    <row r="87" spans="1:12" s="158" customFormat="1" ht="43.25" customHeight="1" x14ac:dyDescent="0.35">
      <c r="A87" s="221" t="s">
        <v>19</v>
      </c>
      <c r="B87" s="379" t="s">
        <v>55</v>
      </c>
      <c r="C87" s="400"/>
      <c r="D87" s="379" t="s">
        <v>20</v>
      </c>
      <c r="E87" s="380"/>
      <c r="F87" s="400"/>
      <c r="G87" s="379" t="s">
        <v>23</v>
      </c>
      <c r="H87" s="380"/>
      <c r="I87" s="380"/>
      <c r="J87" s="380"/>
      <c r="K87" s="380"/>
      <c r="L87" s="400"/>
    </row>
    <row r="88" spans="1:12" s="158" customFormat="1" ht="8.4" customHeight="1" x14ac:dyDescent="0.35">
      <c r="A88" s="401"/>
      <c r="B88" s="402"/>
      <c r="C88" s="402"/>
      <c r="D88" s="402"/>
      <c r="E88" s="402"/>
      <c r="F88" s="403"/>
      <c r="G88" s="371" t="s">
        <v>21</v>
      </c>
      <c r="H88" s="372" t="s">
        <v>45</v>
      </c>
      <c r="I88" s="374" t="s">
        <v>22</v>
      </c>
      <c r="J88" s="374" t="s">
        <v>49</v>
      </c>
      <c r="K88" s="372" t="s">
        <v>47</v>
      </c>
      <c r="L88" s="374" t="s">
        <v>39</v>
      </c>
    </row>
    <row r="89" spans="1:12" s="158" customFormat="1" ht="29.4" customHeight="1" x14ac:dyDescent="0.35">
      <c r="A89" s="404"/>
      <c r="B89" s="405"/>
      <c r="C89" s="405"/>
      <c r="D89" s="405"/>
      <c r="E89" s="405"/>
      <c r="F89" s="406"/>
      <c r="G89" s="371"/>
      <c r="H89" s="373"/>
      <c r="I89" s="375"/>
      <c r="J89" s="375"/>
      <c r="K89" s="373"/>
      <c r="L89" s="375"/>
    </row>
    <row r="90" spans="1:12" s="158" customFormat="1" ht="14.4" hidden="1" customHeight="1" x14ac:dyDescent="0.35">
      <c r="A90" s="21"/>
      <c r="B90" s="368"/>
      <c r="C90" s="370"/>
      <c r="D90" s="368"/>
      <c r="E90" s="369"/>
      <c r="F90" s="370"/>
      <c r="G90" s="184"/>
      <c r="H90" s="183"/>
      <c r="I90" s="183"/>
      <c r="J90" s="182">
        <f>CEILING(G90*H90*I90,1)</f>
        <v>0</v>
      </c>
      <c r="K90" s="183"/>
      <c r="L90" s="182">
        <f>IF(J90-K90&lt;0,0,J90-K90)</f>
        <v>0</v>
      </c>
    </row>
    <row r="91" spans="1:12" s="158" customFormat="1" ht="30" customHeight="1" x14ac:dyDescent="0.35">
      <c r="A91" s="21"/>
      <c r="B91" s="368"/>
      <c r="C91" s="370"/>
      <c r="D91" s="368"/>
      <c r="E91" s="369"/>
      <c r="F91" s="370"/>
      <c r="G91" s="184"/>
      <c r="H91" s="183"/>
      <c r="I91" s="183"/>
      <c r="J91" s="182">
        <f>CEILING(G91*H91*I91,1)</f>
        <v>0</v>
      </c>
      <c r="K91" s="183"/>
      <c r="L91" s="182">
        <f>IF(J91-K91&lt;0,0,J91-K91)</f>
        <v>0</v>
      </c>
    </row>
    <row r="92" spans="1:12" s="158" customFormat="1" ht="14.4" hidden="1" customHeight="1" x14ac:dyDescent="0.35">
      <c r="A92" s="21"/>
      <c r="B92" s="368"/>
      <c r="C92" s="370"/>
      <c r="D92" s="368"/>
      <c r="E92" s="369"/>
      <c r="F92" s="370"/>
      <c r="G92" s="184"/>
      <c r="H92" s="183"/>
      <c r="I92" s="183"/>
      <c r="J92" s="182">
        <f>CEILING(G92*H92*I92,1)</f>
        <v>0</v>
      </c>
      <c r="K92" s="183"/>
      <c r="L92" s="182">
        <f>IF(J92-K92&lt;0,0,J92-K92)</f>
        <v>0</v>
      </c>
    </row>
    <row r="93" spans="1:12" s="158" customFormat="1" ht="14.4" customHeight="1" x14ac:dyDescent="0.35">
      <c r="A93" s="365" t="s">
        <v>16</v>
      </c>
      <c r="B93" s="366"/>
      <c r="C93" s="366"/>
      <c r="D93" s="366"/>
      <c r="E93" s="366"/>
      <c r="F93" s="366"/>
      <c r="G93" s="366"/>
      <c r="H93" s="366"/>
      <c r="I93" s="367"/>
      <c r="J93" s="182">
        <f>SUM(J90:J92)</f>
        <v>0</v>
      </c>
      <c r="K93" s="182">
        <f>SUM(K90:K92)</f>
        <v>0</v>
      </c>
      <c r="L93" s="182">
        <f>SUM(L90:L92)</f>
        <v>0</v>
      </c>
    </row>
    <row r="94" spans="1:12" ht="22.5" customHeight="1" x14ac:dyDescent="0.35">
      <c r="A94" s="25" t="s">
        <v>17</v>
      </c>
      <c r="B94" s="231"/>
      <c r="C94" s="232"/>
      <c r="D94" s="232"/>
      <c r="E94" s="232"/>
      <c r="F94" s="232"/>
      <c r="G94" s="232"/>
      <c r="H94" s="232"/>
      <c r="I94" s="232"/>
      <c r="J94" s="23"/>
      <c r="K94" s="23"/>
      <c r="L94" s="24"/>
    </row>
    <row r="95" spans="1:12" ht="200.15" customHeight="1" x14ac:dyDescent="0.35">
      <c r="A95" s="352"/>
      <c r="B95" s="353"/>
      <c r="C95" s="353"/>
      <c r="D95" s="353"/>
      <c r="E95" s="353"/>
      <c r="F95" s="353"/>
      <c r="G95" s="353"/>
      <c r="H95" s="353"/>
      <c r="I95" s="353"/>
      <c r="J95" s="353"/>
      <c r="K95" s="353"/>
      <c r="L95" s="354"/>
    </row>
    <row r="96" spans="1:12" ht="16.5" hidden="1" customHeight="1" x14ac:dyDescent="0.35">
      <c r="A96" s="358"/>
      <c r="B96" s="359"/>
      <c r="C96" s="359"/>
      <c r="D96" s="359"/>
      <c r="E96" s="359"/>
      <c r="F96" s="359"/>
      <c r="G96" s="359"/>
      <c r="H96" s="359"/>
      <c r="I96" s="359"/>
      <c r="J96" s="359"/>
      <c r="K96" s="359"/>
      <c r="L96" s="360"/>
    </row>
    <row r="97" spans="1:12" ht="17.399999999999999" customHeight="1" x14ac:dyDescent="0.35">
      <c r="A97" s="512" t="s">
        <v>191</v>
      </c>
      <c r="B97" s="513"/>
      <c r="C97" s="225"/>
      <c r="D97" s="225"/>
      <c r="E97" s="225"/>
      <c r="F97" s="225"/>
      <c r="G97" s="225"/>
      <c r="H97" s="225"/>
      <c r="I97" s="225"/>
      <c r="J97" s="225"/>
      <c r="K97" s="225"/>
      <c r="L97" s="114"/>
    </row>
    <row r="98" spans="1:12" ht="28.25" customHeight="1" x14ac:dyDescent="0.35">
      <c r="A98" s="381" t="s">
        <v>15</v>
      </c>
      <c r="B98" s="385"/>
      <c r="C98" s="381" t="s">
        <v>186</v>
      </c>
      <c r="D98" s="382"/>
      <c r="E98" s="382"/>
      <c r="F98" s="382"/>
      <c r="G98" s="382"/>
      <c r="H98" s="381" t="s">
        <v>277</v>
      </c>
      <c r="I98" s="385"/>
      <c r="J98" s="112"/>
      <c r="K98" s="112"/>
      <c r="L98" s="113"/>
    </row>
    <row r="99" spans="1:12" ht="100" customHeight="1" x14ac:dyDescent="0.35">
      <c r="A99" s="379" t="s">
        <v>197</v>
      </c>
      <c r="B99" s="400"/>
      <c r="C99" s="379" t="s">
        <v>198</v>
      </c>
      <c r="D99" s="380"/>
      <c r="E99" s="380"/>
      <c r="F99" s="380"/>
      <c r="G99" s="380"/>
      <c r="H99" s="379" t="s">
        <v>296</v>
      </c>
      <c r="I99" s="400"/>
      <c r="J99" s="69"/>
      <c r="K99" s="69"/>
      <c r="L99" s="107"/>
    </row>
    <row r="100" spans="1:12" ht="23.4" customHeight="1" x14ac:dyDescent="0.35">
      <c r="A100" s="412"/>
      <c r="B100" s="413"/>
      <c r="C100" s="103"/>
      <c r="D100" s="103"/>
      <c r="E100" s="103"/>
      <c r="F100" s="103"/>
      <c r="G100" s="103"/>
      <c r="H100" s="102"/>
      <c r="I100" s="159"/>
      <c r="J100" s="371" t="s">
        <v>49</v>
      </c>
      <c r="K100" s="389" t="s">
        <v>47</v>
      </c>
      <c r="L100" s="371" t="s">
        <v>39</v>
      </c>
    </row>
    <row r="101" spans="1:12" ht="30" customHeight="1" x14ac:dyDescent="0.35">
      <c r="A101" s="415"/>
      <c r="B101" s="416"/>
      <c r="C101" s="105"/>
      <c r="D101" s="105"/>
      <c r="E101" s="105"/>
      <c r="F101" s="105"/>
      <c r="G101" s="105"/>
      <c r="H101" s="104"/>
      <c r="I101" s="106"/>
      <c r="J101" s="388"/>
      <c r="K101" s="389"/>
      <c r="L101" s="371"/>
    </row>
    <row r="102" spans="1:12" ht="30" hidden="1" customHeight="1" x14ac:dyDescent="0.35">
      <c r="A102" s="383"/>
      <c r="B102" s="384"/>
      <c r="C102" s="435"/>
      <c r="D102" s="436"/>
      <c r="E102" s="436"/>
      <c r="F102" s="436"/>
      <c r="G102" s="436"/>
      <c r="H102" s="435"/>
      <c r="I102" s="437"/>
      <c r="J102" s="166"/>
      <c r="K102" s="170"/>
      <c r="L102" s="182">
        <f>IF(J102-K102&lt;0,0,J102-K102)</f>
        <v>0</v>
      </c>
    </row>
    <row r="103" spans="1:12" ht="30" customHeight="1" x14ac:dyDescent="0.35">
      <c r="A103" s="383"/>
      <c r="B103" s="384"/>
      <c r="C103" s="435"/>
      <c r="D103" s="436"/>
      <c r="E103" s="436"/>
      <c r="F103" s="436"/>
      <c r="G103" s="436"/>
      <c r="H103" s="435"/>
      <c r="I103" s="437"/>
      <c r="J103" s="166"/>
      <c r="K103" s="170"/>
      <c r="L103" s="182">
        <f>IF(J103-K103&lt;0,0,J103-K103)</f>
        <v>0</v>
      </c>
    </row>
    <row r="104" spans="1:12" hidden="1" x14ac:dyDescent="0.35">
      <c r="A104" s="496"/>
      <c r="B104" s="497"/>
      <c r="C104" s="496"/>
      <c r="D104" s="508"/>
      <c r="E104" s="508"/>
      <c r="F104" s="508"/>
      <c r="G104" s="508"/>
      <c r="H104" s="496"/>
      <c r="I104" s="497"/>
      <c r="J104" s="37"/>
      <c r="K104" s="38"/>
      <c r="L104" s="31">
        <f>IF(J104-K104&lt;0,0,J104-K104)</f>
        <v>0</v>
      </c>
    </row>
    <row r="105" spans="1:12" s="158" customFormat="1" ht="14.4" customHeight="1" x14ac:dyDescent="0.3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 customHeight="1" x14ac:dyDescent="0.35">
      <c r="A106" s="506" t="s">
        <v>297</v>
      </c>
      <c r="B106" s="507"/>
      <c r="C106" s="197"/>
      <c r="D106" s="197"/>
      <c r="E106" s="197"/>
      <c r="F106" s="197"/>
      <c r="G106" s="197"/>
      <c r="H106" s="223"/>
      <c r="I106" s="223"/>
      <c r="J106" s="174"/>
      <c r="K106" s="174"/>
      <c r="L106" s="175"/>
    </row>
    <row r="107" spans="1:12" s="158" customFormat="1" ht="14.4" customHeight="1" x14ac:dyDescent="0.35">
      <c r="A107" s="177" t="s">
        <v>10</v>
      </c>
      <c r="B107" s="397" t="s">
        <v>11</v>
      </c>
      <c r="C107" s="398"/>
      <c r="D107" s="397" t="s">
        <v>12</v>
      </c>
      <c r="E107" s="399"/>
      <c r="F107" s="398"/>
      <c r="G107" s="397" t="s">
        <v>2</v>
      </c>
      <c r="H107" s="399"/>
      <c r="I107" s="399"/>
      <c r="J107" s="399"/>
      <c r="K107" s="399"/>
      <c r="L107" s="398"/>
    </row>
    <row r="108" spans="1:12" s="158" customFormat="1" ht="43.25" customHeight="1" x14ac:dyDescent="0.35">
      <c r="A108" s="221" t="s">
        <v>19</v>
      </c>
      <c r="B108" s="379" t="s">
        <v>55</v>
      </c>
      <c r="C108" s="400"/>
      <c r="D108" s="379" t="s">
        <v>20</v>
      </c>
      <c r="E108" s="380"/>
      <c r="F108" s="400"/>
      <c r="G108" s="379" t="s">
        <v>23</v>
      </c>
      <c r="H108" s="380"/>
      <c r="I108" s="380"/>
      <c r="J108" s="380"/>
      <c r="K108" s="380"/>
      <c r="L108" s="400"/>
    </row>
    <row r="109" spans="1:12" s="158" customFormat="1" ht="8.4" customHeight="1" x14ac:dyDescent="0.35">
      <c r="A109" s="401"/>
      <c r="B109" s="402"/>
      <c r="C109" s="402"/>
      <c r="D109" s="402"/>
      <c r="E109" s="402"/>
      <c r="F109" s="403"/>
      <c r="G109" s="371" t="s">
        <v>21</v>
      </c>
      <c r="H109" s="372" t="s">
        <v>45</v>
      </c>
      <c r="I109" s="374" t="s">
        <v>22</v>
      </c>
      <c r="J109" s="374" t="s">
        <v>49</v>
      </c>
      <c r="K109" s="372" t="s">
        <v>47</v>
      </c>
      <c r="L109" s="374" t="s">
        <v>39</v>
      </c>
    </row>
    <row r="110" spans="1:12" s="158" customFormat="1" ht="29.4" customHeight="1" x14ac:dyDescent="0.35">
      <c r="A110" s="404"/>
      <c r="B110" s="405"/>
      <c r="C110" s="405"/>
      <c r="D110" s="405"/>
      <c r="E110" s="405"/>
      <c r="F110" s="406"/>
      <c r="G110" s="371"/>
      <c r="H110" s="373"/>
      <c r="I110" s="375"/>
      <c r="J110" s="375"/>
      <c r="K110" s="373"/>
      <c r="L110" s="375"/>
    </row>
    <row r="111" spans="1:12" s="158" customFormat="1" ht="14.4" hidden="1" customHeight="1" x14ac:dyDescent="0.3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35">
      <c r="A112" s="21"/>
      <c r="B112" s="368"/>
      <c r="C112" s="370"/>
      <c r="D112" s="368"/>
      <c r="E112" s="369"/>
      <c r="F112" s="370"/>
      <c r="G112" s="184"/>
      <c r="H112" s="183"/>
      <c r="I112" s="183"/>
      <c r="J112" s="182">
        <f>CEILING(G112*H112*I112,1)</f>
        <v>0</v>
      </c>
      <c r="K112" s="183"/>
      <c r="L112" s="182">
        <f>IF(J112-K112&lt;0,0,J112-K112)</f>
        <v>0</v>
      </c>
    </row>
    <row r="113" spans="1:12" s="158" customFormat="1" ht="14.4" hidden="1" customHeight="1" x14ac:dyDescent="0.35">
      <c r="A113" s="21"/>
      <c r="B113" s="368"/>
      <c r="C113" s="370"/>
      <c r="D113" s="368"/>
      <c r="E113" s="369"/>
      <c r="F113" s="370"/>
      <c r="G113" s="184"/>
      <c r="H113" s="183"/>
      <c r="I113" s="183"/>
      <c r="J113" s="182">
        <f>CEILING(G113*H113*I113,1)</f>
        <v>0</v>
      </c>
      <c r="K113" s="183"/>
      <c r="L113" s="182">
        <f>IF(J113-K113&lt;0,0,J113-K113)</f>
        <v>0</v>
      </c>
    </row>
    <row r="114" spans="1:12" s="158" customFormat="1" ht="14.4" customHeight="1" x14ac:dyDescent="0.3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35">
      <c r="A115" s="25" t="s">
        <v>17</v>
      </c>
      <c r="B115" s="231"/>
      <c r="C115" s="232"/>
      <c r="D115" s="232"/>
      <c r="E115" s="232"/>
      <c r="F115" s="232"/>
      <c r="G115" s="232"/>
      <c r="H115" s="232"/>
      <c r="I115" s="232"/>
      <c r="J115" s="23"/>
      <c r="K115" s="23"/>
      <c r="L115" s="24"/>
    </row>
    <row r="116" spans="1:12" ht="200.15" customHeight="1" x14ac:dyDescent="0.35">
      <c r="A116" s="355"/>
      <c r="B116" s="356"/>
      <c r="C116" s="356"/>
      <c r="D116" s="356"/>
      <c r="E116" s="356"/>
      <c r="F116" s="356"/>
      <c r="G116" s="356"/>
      <c r="H116" s="356"/>
      <c r="I116" s="356"/>
      <c r="J116" s="356"/>
      <c r="K116" s="356"/>
      <c r="L116" s="357"/>
    </row>
    <row r="117" spans="1:12" ht="16.5" hidden="1" customHeight="1" x14ac:dyDescent="0.35">
      <c r="A117" s="358"/>
      <c r="B117" s="359"/>
      <c r="C117" s="359"/>
      <c r="D117" s="359"/>
      <c r="E117" s="359"/>
      <c r="F117" s="359"/>
      <c r="G117" s="359"/>
      <c r="H117" s="359"/>
      <c r="I117" s="359"/>
      <c r="J117" s="359"/>
      <c r="K117" s="359"/>
      <c r="L117" s="360"/>
    </row>
    <row r="118" spans="1:12" x14ac:dyDescent="0.35">
      <c r="A118" s="115" t="s">
        <v>274</v>
      </c>
      <c r="B118" s="116"/>
      <c r="C118" s="116"/>
      <c r="D118" s="116"/>
      <c r="E118" s="116"/>
      <c r="F118" s="116"/>
      <c r="G118" s="116"/>
      <c r="H118" s="116"/>
      <c r="I118" s="116"/>
      <c r="J118" s="116"/>
      <c r="K118" s="116"/>
      <c r="L118" s="117"/>
    </row>
    <row r="119" spans="1:12" ht="14" customHeight="1" x14ac:dyDescent="0.35">
      <c r="A119" s="444" t="s">
        <v>36</v>
      </c>
      <c r="B119" s="443"/>
      <c r="C119" s="442" t="s">
        <v>2</v>
      </c>
      <c r="D119" s="442"/>
      <c r="E119" s="442"/>
      <c r="F119" s="442"/>
      <c r="G119" s="442"/>
      <c r="H119" s="442"/>
      <c r="I119" s="442"/>
      <c r="J119" s="442"/>
      <c r="K119" s="442"/>
      <c r="L119" s="443"/>
    </row>
    <row r="120" spans="1:12" ht="41" customHeight="1" x14ac:dyDescent="0.35">
      <c r="A120" s="379" t="s">
        <v>194</v>
      </c>
      <c r="B120" s="400"/>
      <c r="C120" s="380" t="s">
        <v>195</v>
      </c>
      <c r="D120" s="380"/>
      <c r="E120" s="380"/>
      <c r="F120" s="380"/>
      <c r="G120" s="380"/>
      <c r="H120" s="380"/>
      <c r="I120" s="380"/>
      <c r="J120" s="380"/>
      <c r="K120" s="380"/>
      <c r="L120" s="400"/>
    </row>
    <row r="121" spans="1:12" ht="26.4" customHeight="1" x14ac:dyDescent="0.35">
      <c r="A121" s="102"/>
      <c r="B121" s="103"/>
      <c r="C121" s="445" t="s">
        <v>192</v>
      </c>
      <c r="D121" s="446"/>
      <c r="E121" s="449" t="s">
        <v>184</v>
      </c>
      <c r="F121" s="401" t="s">
        <v>21</v>
      </c>
      <c r="G121" s="402"/>
      <c r="H121" s="401" t="s">
        <v>193</v>
      </c>
      <c r="I121" s="403"/>
      <c r="J121" s="374" t="s">
        <v>49</v>
      </c>
      <c r="K121" s="372" t="s">
        <v>47</v>
      </c>
      <c r="L121" s="374" t="s">
        <v>39</v>
      </c>
    </row>
    <row r="122" spans="1:12" ht="26.4" customHeight="1" x14ac:dyDescent="0.35">
      <c r="A122" s="109"/>
      <c r="B122" s="110"/>
      <c r="C122" s="447"/>
      <c r="D122" s="448"/>
      <c r="E122" s="450"/>
      <c r="F122" s="404"/>
      <c r="G122" s="405"/>
      <c r="H122" s="404"/>
      <c r="I122" s="406"/>
      <c r="J122" s="375"/>
      <c r="K122" s="373"/>
      <c r="L122" s="375"/>
    </row>
    <row r="123" spans="1:12" ht="18" hidden="1" customHeight="1" x14ac:dyDescent="0.35">
      <c r="A123" s="383"/>
      <c r="B123" s="384"/>
      <c r="C123" s="435"/>
      <c r="D123" s="437"/>
      <c r="E123" s="220"/>
      <c r="F123" s="438"/>
      <c r="G123" s="439"/>
      <c r="H123" s="440"/>
      <c r="I123" s="441"/>
      <c r="J123" s="167">
        <f>CEILING(C123*F123*H123,1)</f>
        <v>0</v>
      </c>
      <c r="K123" s="170"/>
      <c r="L123" s="182">
        <f>IF(J123-K123&lt;0,0,J123-K123)</f>
        <v>0</v>
      </c>
    </row>
    <row r="124" spans="1:12" ht="30" customHeight="1" x14ac:dyDescent="0.35">
      <c r="A124" s="383"/>
      <c r="B124" s="384"/>
      <c r="C124" s="435"/>
      <c r="D124" s="437"/>
      <c r="E124" s="220"/>
      <c r="F124" s="438"/>
      <c r="G124" s="439"/>
      <c r="H124" s="440"/>
      <c r="I124" s="441"/>
      <c r="J124" s="167">
        <f>CEILING(C124*F124*H124,1)</f>
        <v>0</v>
      </c>
      <c r="K124" s="170"/>
      <c r="L124" s="182">
        <f>IF(J124-K124&lt;0,0,J124-K124)</f>
        <v>0</v>
      </c>
    </row>
    <row r="125" spans="1:12" ht="20" hidden="1" customHeight="1" x14ac:dyDescent="0.35">
      <c r="A125" s="383"/>
      <c r="B125" s="384"/>
      <c r="C125" s="435"/>
      <c r="D125" s="437"/>
      <c r="E125" s="220"/>
      <c r="F125" s="438"/>
      <c r="G125" s="439"/>
      <c r="H125" s="440"/>
      <c r="I125" s="441"/>
      <c r="J125" s="167">
        <f>CEILING(C125*F125*H125,1)</f>
        <v>0</v>
      </c>
      <c r="K125" s="233"/>
      <c r="L125" s="182">
        <f>IF(J125-K125&lt;0,0,J125-K125)</f>
        <v>0</v>
      </c>
    </row>
    <row r="126" spans="1:12" s="158" customFormat="1" ht="14.4" customHeight="1" x14ac:dyDescent="0.35">
      <c r="A126" s="407" t="s">
        <v>41</v>
      </c>
      <c r="B126" s="408"/>
      <c r="C126" s="408"/>
      <c r="D126" s="408"/>
      <c r="E126" s="408"/>
      <c r="F126" s="408"/>
      <c r="G126" s="408"/>
      <c r="H126" s="408"/>
      <c r="I126" s="409"/>
      <c r="J126" s="157">
        <f>SUM(J123:J125)</f>
        <v>0</v>
      </c>
      <c r="K126" s="157">
        <f>SUM(K123:K125)</f>
        <v>0</v>
      </c>
      <c r="L126" s="157">
        <f>SUM(L123:L125)</f>
        <v>0</v>
      </c>
    </row>
    <row r="127" spans="1:12" ht="23.4" customHeight="1" x14ac:dyDescent="0.35">
      <c r="A127" s="25" t="s">
        <v>17</v>
      </c>
      <c r="B127" s="231"/>
      <c r="C127" s="232"/>
      <c r="D127" s="232"/>
      <c r="E127" s="232"/>
      <c r="F127" s="232"/>
      <c r="G127" s="232"/>
      <c r="H127" s="232"/>
      <c r="I127" s="232"/>
      <c r="J127" s="23"/>
      <c r="K127" s="23"/>
      <c r="L127" s="24"/>
    </row>
    <row r="128" spans="1:12" ht="200" customHeight="1" x14ac:dyDescent="0.35">
      <c r="A128" s="355"/>
      <c r="B128" s="356"/>
      <c r="C128" s="356"/>
      <c r="D128" s="356"/>
      <c r="E128" s="356"/>
      <c r="F128" s="356"/>
      <c r="G128" s="356"/>
      <c r="H128" s="356"/>
      <c r="I128" s="356"/>
      <c r="J128" s="356"/>
      <c r="K128" s="356"/>
      <c r="L128" s="357"/>
    </row>
    <row r="129" spans="1:12" ht="14.4" hidden="1" customHeight="1" x14ac:dyDescent="0.35">
      <c r="A129" s="358"/>
      <c r="B129" s="359"/>
      <c r="C129" s="359"/>
      <c r="D129" s="359"/>
      <c r="E129" s="359"/>
      <c r="F129" s="359"/>
      <c r="G129" s="359"/>
      <c r="H129" s="359"/>
      <c r="I129" s="359"/>
      <c r="J129" s="359"/>
      <c r="K129" s="359"/>
      <c r="L129" s="360"/>
    </row>
    <row r="130" spans="1:12" x14ac:dyDescent="0.35">
      <c r="A130" s="115" t="s">
        <v>275</v>
      </c>
      <c r="B130" s="116"/>
      <c r="C130" s="116"/>
      <c r="D130" s="116"/>
      <c r="E130" s="116"/>
      <c r="F130" s="116"/>
      <c r="G130" s="116"/>
      <c r="H130" s="116"/>
      <c r="I130" s="116"/>
      <c r="J130" s="116"/>
      <c r="K130" s="116"/>
      <c r="L130" s="117"/>
    </row>
    <row r="131" spans="1:12" ht="15" customHeight="1" x14ac:dyDescent="0.35">
      <c r="A131" s="444" t="s">
        <v>15</v>
      </c>
      <c r="B131" s="442"/>
      <c r="C131" s="443"/>
      <c r="D131" s="444" t="s">
        <v>2</v>
      </c>
      <c r="E131" s="442"/>
      <c r="F131" s="442"/>
      <c r="G131" s="442"/>
      <c r="H131" s="442"/>
      <c r="I131" s="442"/>
      <c r="J131" s="442"/>
      <c r="K131" s="442"/>
      <c r="L131" s="443"/>
    </row>
    <row r="132" spans="1:12" ht="15" customHeight="1" x14ac:dyDescent="0.35">
      <c r="A132" s="379" t="s">
        <v>56</v>
      </c>
      <c r="B132" s="380"/>
      <c r="C132" s="400"/>
      <c r="D132" s="379" t="s">
        <v>52</v>
      </c>
      <c r="E132" s="380"/>
      <c r="F132" s="380"/>
      <c r="G132" s="380"/>
      <c r="H132" s="380"/>
      <c r="I132" s="380"/>
      <c r="J132" s="380"/>
      <c r="K132" s="380"/>
      <c r="L132" s="400"/>
    </row>
    <row r="133" spans="1:12" ht="26" customHeight="1" x14ac:dyDescent="0.35">
      <c r="A133" s="412"/>
      <c r="B133" s="413"/>
      <c r="C133" s="414"/>
      <c r="D133" s="421" t="s">
        <v>57</v>
      </c>
      <c r="E133" s="421"/>
      <c r="F133" s="401" t="s">
        <v>61</v>
      </c>
      <c r="G133" s="402"/>
      <c r="H133" s="402"/>
      <c r="I133" s="403"/>
      <c r="J133" s="374" t="s">
        <v>49</v>
      </c>
      <c r="K133" s="372" t="s">
        <v>47</v>
      </c>
      <c r="L133" s="374" t="s">
        <v>39</v>
      </c>
    </row>
    <row r="134" spans="1:12" ht="31.5" customHeight="1" x14ac:dyDescent="0.35">
      <c r="A134" s="415"/>
      <c r="B134" s="416"/>
      <c r="C134" s="417"/>
      <c r="D134" s="421"/>
      <c r="E134" s="421"/>
      <c r="F134" s="404"/>
      <c r="G134" s="405"/>
      <c r="H134" s="405"/>
      <c r="I134" s="406"/>
      <c r="J134" s="375"/>
      <c r="K134" s="373"/>
      <c r="L134" s="375"/>
    </row>
    <row r="135" spans="1:12" ht="31.5" hidden="1" customHeight="1" x14ac:dyDescent="0.35">
      <c r="A135" s="383"/>
      <c r="B135" s="453"/>
      <c r="C135" s="384"/>
      <c r="D135" s="451"/>
      <c r="E135" s="451"/>
      <c r="F135" s="454"/>
      <c r="G135" s="455"/>
      <c r="H135" s="455"/>
      <c r="I135" s="456"/>
      <c r="J135" s="182">
        <f>CEILING(D135*F135,1)</f>
        <v>0</v>
      </c>
      <c r="K135" s="170"/>
      <c r="L135" s="182">
        <f>IF(J135-K135&lt;0,0,J135-K135)</f>
        <v>0</v>
      </c>
    </row>
    <row r="136" spans="1:12" ht="31.5" customHeight="1" x14ac:dyDescent="0.35">
      <c r="A136" s="383"/>
      <c r="B136" s="453"/>
      <c r="C136" s="384"/>
      <c r="D136" s="451"/>
      <c r="E136" s="451"/>
      <c r="F136" s="454"/>
      <c r="G136" s="455"/>
      <c r="H136" s="455"/>
      <c r="I136" s="456"/>
      <c r="J136" s="182">
        <f>CEILING(D136*F136,1)</f>
        <v>0</v>
      </c>
      <c r="K136" s="170"/>
      <c r="L136" s="182">
        <f>IF(J136-K136&lt;0,0,J136-K136)</f>
        <v>0</v>
      </c>
    </row>
    <row r="137" spans="1:12" hidden="1" x14ac:dyDescent="0.35">
      <c r="A137" s="460"/>
      <c r="B137" s="461"/>
      <c r="C137" s="462"/>
      <c r="D137" s="452"/>
      <c r="E137" s="452"/>
      <c r="F137" s="457"/>
      <c r="G137" s="458"/>
      <c r="H137" s="458"/>
      <c r="I137" s="459"/>
      <c r="J137" s="182">
        <f>CEILING(D137*F137,1)</f>
        <v>0</v>
      </c>
      <c r="K137" s="233"/>
      <c r="L137" s="182">
        <f>IF(J137-K137&lt;0,0,J137-K137)</f>
        <v>0</v>
      </c>
    </row>
    <row r="138" spans="1:12" s="158" customFormat="1" ht="14.4" customHeight="1" x14ac:dyDescent="0.35">
      <c r="A138" s="407" t="s">
        <v>41</v>
      </c>
      <c r="B138" s="408"/>
      <c r="C138" s="408"/>
      <c r="D138" s="408"/>
      <c r="E138" s="408"/>
      <c r="F138" s="408"/>
      <c r="G138" s="408"/>
      <c r="H138" s="408"/>
      <c r="I138" s="409"/>
      <c r="J138" s="157">
        <f>SUM(J135:J137)</f>
        <v>0</v>
      </c>
      <c r="K138" s="157">
        <f>SUM(K135:K137)</f>
        <v>0</v>
      </c>
      <c r="L138" s="157">
        <f>SUM(L135:L137)</f>
        <v>0</v>
      </c>
    </row>
    <row r="139" spans="1:12" ht="26" customHeight="1" x14ac:dyDescent="0.35">
      <c r="A139" s="25" t="s">
        <v>17</v>
      </c>
      <c r="B139" s="231"/>
      <c r="C139" s="232"/>
      <c r="D139" s="232"/>
      <c r="E139" s="232"/>
      <c r="F139" s="232"/>
      <c r="G139" s="232"/>
      <c r="H139" s="232"/>
      <c r="I139" s="232"/>
      <c r="J139" s="23"/>
      <c r="K139" s="23"/>
      <c r="L139" s="24"/>
    </row>
    <row r="140" spans="1:12" ht="200" customHeight="1" x14ac:dyDescent="0.35">
      <c r="A140" s="355"/>
      <c r="B140" s="356"/>
      <c r="C140" s="356"/>
      <c r="D140" s="356"/>
      <c r="E140" s="356"/>
      <c r="F140" s="356"/>
      <c r="G140" s="356"/>
      <c r="H140" s="356"/>
      <c r="I140" s="356"/>
      <c r="J140" s="356"/>
      <c r="K140" s="356"/>
      <c r="L140" s="357"/>
    </row>
    <row r="141" spans="1:12" ht="14.4" hidden="1" customHeight="1" x14ac:dyDescent="0.35">
      <c r="A141" s="358"/>
      <c r="B141" s="359"/>
      <c r="C141" s="359"/>
      <c r="D141" s="359"/>
      <c r="E141" s="359"/>
      <c r="F141" s="359"/>
      <c r="G141" s="359"/>
      <c r="H141" s="359"/>
      <c r="I141" s="359"/>
      <c r="J141" s="359"/>
      <c r="K141" s="359"/>
      <c r="L141" s="360"/>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O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5" ht="69.75" customHeight="1" x14ac:dyDescent="0.7">
      <c r="A1" s="481" t="str">
        <f>'Budget Sheet Instructions'!A21</f>
        <v>Budget Detail - Year 5</v>
      </c>
      <c r="B1" s="482"/>
      <c r="C1" s="482"/>
      <c r="D1" s="482"/>
      <c r="E1" s="482"/>
      <c r="F1" s="482"/>
      <c r="G1" s="5"/>
      <c r="H1" s="483"/>
      <c r="I1" s="483"/>
      <c r="J1" s="483"/>
      <c r="K1" s="483"/>
      <c r="L1" s="484"/>
      <c r="M1" s="6"/>
      <c r="N1" s="6"/>
      <c r="O1" s="6"/>
    </row>
    <row r="2" spans="1:15" ht="15" customHeight="1" x14ac:dyDescent="0.35">
      <c r="A2" s="501" t="s">
        <v>300</v>
      </c>
      <c r="B2" s="502"/>
      <c r="C2" s="502"/>
      <c r="D2" s="502"/>
      <c r="E2" s="502"/>
      <c r="F2" s="502"/>
      <c r="G2" s="502"/>
      <c r="H2" s="502"/>
      <c r="I2" s="502"/>
      <c r="J2" s="503"/>
      <c r="K2" s="361"/>
      <c r="L2" s="362"/>
      <c r="M2" s="6"/>
      <c r="N2" s="6"/>
      <c r="O2" s="6"/>
    </row>
    <row r="3" spans="1:15" ht="15" customHeight="1" x14ac:dyDescent="0.35">
      <c r="A3" s="504" t="s">
        <v>299</v>
      </c>
      <c r="B3" s="505"/>
      <c r="C3" s="202"/>
      <c r="D3" s="202"/>
      <c r="E3" s="202"/>
      <c r="F3" s="202"/>
      <c r="G3" s="202"/>
      <c r="H3" s="202"/>
      <c r="I3" s="202"/>
      <c r="J3" s="203"/>
      <c r="K3" s="363"/>
      <c r="L3" s="364"/>
      <c r="M3" s="6"/>
      <c r="N3" s="6"/>
      <c r="O3" s="6"/>
    </row>
    <row r="4" spans="1:15" x14ac:dyDescent="0.35">
      <c r="A4" s="224" t="s">
        <v>27</v>
      </c>
      <c r="B4" s="225"/>
      <c r="C4" s="225"/>
      <c r="D4" s="225"/>
      <c r="E4" s="225"/>
      <c r="F4" s="225"/>
      <c r="G4" s="225"/>
      <c r="H4" s="225"/>
      <c r="I4" s="225"/>
      <c r="J4" s="225"/>
      <c r="K4" s="225"/>
      <c r="L4" s="114"/>
      <c r="M4" s="67"/>
      <c r="N4" s="6"/>
      <c r="O4" s="6"/>
    </row>
    <row r="5" spans="1:15" x14ac:dyDescent="0.35">
      <c r="A5" s="227" t="s">
        <v>42</v>
      </c>
      <c r="B5" s="226" t="s">
        <v>174</v>
      </c>
      <c r="C5" s="422" t="s">
        <v>2</v>
      </c>
      <c r="D5" s="410"/>
      <c r="E5" s="410"/>
      <c r="F5" s="410"/>
      <c r="G5" s="410"/>
      <c r="H5" s="410"/>
      <c r="I5" s="410"/>
      <c r="J5" s="410"/>
      <c r="K5" s="410"/>
      <c r="L5" s="411"/>
      <c r="M5" s="67"/>
      <c r="N5" s="6"/>
      <c r="O5" s="6"/>
    </row>
    <row r="6" spans="1:15" ht="28.5" customHeight="1" x14ac:dyDescent="0.35">
      <c r="A6" s="221" t="s">
        <v>173</v>
      </c>
      <c r="B6" s="221" t="s">
        <v>175</v>
      </c>
      <c r="C6" s="379" t="s">
        <v>48</v>
      </c>
      <c r="D6" s="380"/>
      <c r="E6" s="380"/>
      <c r="F6" s="380"/>
      <c r="G6" s="380"/>
      <c r="H6" s="380"/>
      <c r="I6" s="380"/>
      <c r="J6" s="380"/>
      <c r="K6" s="380"/>
      <c r="L6" s="400"/>
      <c r="M6" s="67"/>
      <c r="N6" s="6"/>
      <c r="O6" s="6"/>
    </row>
    <row r="7" spans="1:15" ht="15" customHeight="1" x14ac:dyDescent="0.3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35">
      <c r="A8" s="487"/>
      <c r="B8" s="487"/>
      <c r="C8" s="447"/>
      <c r="D8" s="448"/>
      <c r="E8" s="421"/>
      <c r="F8" s="404"/>
      <c r="G8" s="405"/>
      <c r="H8" s="404"/>
      <c r="I8" s="406"/>
      <c r="J8" s="371"/>
      <c r="K8" s="389"/>
      <c r="L8" s="371"/>
      <c r="M8" s="67"/>
      <c r="N8" s="6"/>
      <c r="O8" s="6"/>
    </row>
    <row r="9" spans="1:15" ht="30" hidden="1" customHeight="1" x14ac:dyDescent="0.35">
      <c r="A9" s="91"/>
      <c r="B9" s="91"/>
      <c r="C9" s="488"/>
      <c r="D9" s="489"/>
      <c r="E9" s="220"/>
      <c r="F9" s="485"/>
      <c r="G9" s="486"/>
      <c r="H9" s="490"/>
      <c r="I9" s="491"/>
      <c r="J9" s="182">
        <f>CEILING(C9*F9*H9,1)</f>
        <v>0</v>
      </c>
      <c r="K9" s="170"/>
      <c r="L9" s="182">
        <f>IF(J9-K9&lt;0,0,J9-K9)</f>
        <v>0</v>
      </c>
      <c r="M9" s="10"/>
      <c r="N9" s="6"/>
      <c r="O9" s="6"/>
    </row>
    <row r="10" spans="1:15" ht="30" customHeight="1" x14ac:dyDescent="0.35">
      <c r="A10" s="91"/>
      <c r="B10" s="91"/>
      <c r="C10" s="488"/>
      <c r="D10" s="489"/>
      <c r="E10" s="220"/>
      <c r="F10" s="485"/>
      <c r="G10" s="486"/>
      <c r="H10" s="490"/>
      <c r="I10" s="491"/>
      <c r="J10" s="182">
        <f>CEILING(C10*F10*H10,1)</f>
        <v>0</v>
      </c>
      <c r="K10" s="170"/>
      <c r="L10" s="182">
        <f>IF(J10-K10&lt;0,0,J10-K10)</f>
        <v>0</v>
      </c>
      <c r="M10" s="10"/>
      <c r="N10" s="6"/>
      <c r="O10" s="6"/>
    </row>
    <row r="11" spans="1:15" ht="30" hidden="1" customHeight="1" x14ac:dyDescent="0.35">
      <c r="A11" s="91"/>
      <c r="B11" s="91"/>
      <c r="C11" s="488"/>
      <c r="D11" s="489"/>
      <c r="E11" s="220"/>
      <c r="F11" s="485"/>
      <c r="G11" s="486"/>
      <c r="H11" s="490"/>
      <c r="I11" s="491"/>
      <c r="J11" s="182">
        <f>CEILING(C11*F11*H11,1)</f>
        <v>0</v>
      </c>
      <c r="K11" s="233"/>
      <c r="L11" s="182">
        <f>IF(J11-K11&lt;0,0,J11-K11)</f>
        <v>0</v>
      </c>
      <c r="M11" s="10"/>
      <c r="N11" s="6"/>
      <c r="O11" s="6"/>
    </row>
    <row r="12" spans="1:15" s="158" customFormat="1" ht="14.4" customHeight="1" x14ac:dyDescent="0.35">
      <c r="A12" s="407" t="s">
        <v>41</v>
      </c>
      <c r="B12" s="408"/>
      <c r="C12" s="408"/>
      <c r="D12" s="408"/>
      <c r="E12" s="408"/>
      <c r="F12" s="408"/>
      <c r="G12" s="408"/>
      <c r="H12" s="408"/>
      <c r="I12" s="409"/>
      <c r="J12" s="157">
        <f>SUM(J9:J11)</f>
        <v>0</v>
      </c>
      <c r="K12" s="157">
        <f>SUM(K9:K11)</f>
        <v>0</v>
      </c>
      <c r="L12" s="157">
        <f>SUM(L9:L11)</f>
        <v>0</v>
      </c>
    </row>
    <row r="13" spans="1:15" ht="22.5" customHeight="1" x14ac:dyDescent="0.35">
      <c r="A13" s="25" t="s">
        <v>17</v>
      </c>
      <c r="B13" s="231"/>
      <c r="C13" s="232"/>
      <c r="D13" s="232"/>
      <c r="E13" s="232"/>
      <c r="F13" s="232"/>
      <c r="G13" s="232"/>
      <c r="H13" s="232"/>
      <c r="I13" s="232"/>
      <c r="J13" s="23"/>
      <c r="K13" s="23"/>
      <c r="L13" s="24"/>
    </row>
    <row r="14" spans="1:15" ht="200.15" customHeight="1" x14ac:dyDescent="0.35">
      <c r="A14" s="352"/>
      <c r="B14" s="353"/>
      <c r="C14" s="353"/>
      <c r="D14" s="353"/>
      <c r="E14" s="353"/>
      <c r="F14" s="353"/>
      <c r="G14" s="353"/>
      <c r="H14" s="353"/>
      <c r="I14" s="353"/>
      <c r="J14" s="353"/>
      <c r="K14" s="353"/>
      <c r="L14" s="354"/>
    </row>
    <row r="15" spans="1:15" ht="16.5" hidden="1" customHeight="1" x14ac:dyDescent="0.35">
      <c r="A15" s="358"/>
      <c r="B15" s="359"/>
      <c r="C15" s="359"/>
      <c r="D15" s="359"/>
      <c r="E15" s="359"/>
      <c r="F15" s="359"/>
      <c r="G15" s="359"/>
      <c r="H15" s="359"/>
      <c r="I15" s="359"/>
      <c r="J15" s="359"/>
      <c r="K15" s="359"/>
      <c r="L15" s="360"/>
    </row>
    <row r="16" spans="1:15" x14ac:dyDescent="0.35">
      <c r="A16" s="224" t="s">
        <v>28</v>
      </c>
      <c r="B16" s="225"/>
      <c r="C16" s="225"/>
      <c r="D16" s="225"/>
      <c r="E16" s="225"/>
      <c r="F16" s="225"/>
      <c r="G16" s="225"/>
      <c r="H16" s="225"/>
      <c r="I16" s="225"/>
      <c r="J16" s="225"/>
      <c r="K16" s="225"/>
      <c r="L16" s="114"/>
    </row>
    <row r="17" spans="1:12" x14ac:dyDescent="0.35">
      <c r="A17" s="422" t="s">
        <v>42</v>
      </c>
      <c r="B17" s="410"/>
      <c r="C17" s="411"/>
      <c r="D17" s="479" t="s">
        <v>2</v>
      </c>
      <c r="E17" s="479"/>
      <c r="F17" s="479"/>
      <c r="G17" s="479"/>
      <c r="H17" s="479"/>
      <c r="I17" s="479"/>
      <c r="J17" s="479"/>
      <c r="K17" s="479"/>
      <c r="L17" s="479"/>
    </row>
    <row r="18" spans="1:12" ht="28.5" customHeight="1" x14ac:dyDescent="0.35">
      <c r="A18" s="379" t="s">
        <v>238</v>
      </c>
      <c r="B18" s="380"/>
      <c r="C18" s="400"/>
      <c r="D18" s="480" t="s">
        <v>54</v>
      </c>
      <c r="E18" s="480"/>
      <c r="F18" s="480"/>
      <c r="G18" s="480"/>
      <c r="H18" s="480"/>
      <c r="I18" s="480"/>
      <c r="J18" s="480"/>
      <c r="K18" s="480"/>
      <c r="L18" s="480"/>
    </row>
    <row r="19" spans="1:12" ht="15" customHeight="1" x14ac:dyDescent="0.35">
      <c r="A19" s="412"/>
      <c r="B19" s="413"/>
      <c r="C19" s="414"/>
      <c r="D19" s="421" t="s">
        <v>57</v>
      </c>
      <c r="E19" s="421"/>
      <c r="F19" s="401" t="s">
        <v>46</v>
      </c>
      <c r="G19" s="402"/>
      <c r="H19" s="402"/>
      <c r="I19" s="403"/>
      <c r="J19" s="371" t="s">
        <v>49</v>
      </c>
      <c r="K19" s="389" t="s">
        <v>47</v>
      </c>
      <c r="L19" s="371" t="s">
        <v>39</v>
      </c>
    </row>
    <row r="20" spans="1:12" ht="20.25" customHeight="1" x14ac:dyDescent="0.35">
      <c r="A20" s="415"/>
      <c r="B20" s="416"/>
      <c r="C20" s="417"/>
      <c r="D20" s="421"/>
      <c r="E20" s="421"/>
      <c r="F20" s="404"/>
      <c r="G20" s="405"/>
      <c r="H20" s="405"/>
      <c r="I20" s="406"/>
      <c r="J20" s="371"/>
      <c r="K20" s="389"/>
      <c r="L20" s="371"/>
    </row>
    <row r="21" spans="1:12" ht="30" hidden="1" customHeight="1" x14ac:dyDescent="0.35">
      <c r="A21" s="391"/>
      <c r="B21" s="392"/>
      <c r="C21" s="393"/>
      <c r="D21" s="438"/>
      <c r="E21" s="494"/>
      <c r="F21" s="467"/>
      <c r="G21" s="468"/>
      <c r="H21" s="468"/>
      <c r="I21" s="469"/>
      <c r="J21" s="182">
        <f>CEILING(D21*F21,1)</f>
        <v>0</v>
      </c>
      <c r="K21" s="170"/>
      <c r="L21" s="182">
        <f>IF(J21-K21&lt;0,0,J21-K21)</f>
        <v>0</v>
      </c>
    </row>
    <row r="22" spans="1:12" ht="30" customHeight="1" x14ac:dyDescent="0.35">
      <c r="A22" s="391"/>
      <c r="B22" s="392"/>
      <c r="C22" s="393"/>
      <c r="D22" s="438"/>
      <c r="E22" s="494"/>
      <c r="F22" s="467"/>
      <c r="G22" s="468"/>
      <c r="H22" s="468"/>
      <c r="I22" s="469"/>
      <c r="J22" s="182">
        <f>CEILING(D22*F22,1)</f>
        <v>0</v>
      </c>
      <c r="K22" s="170"/>
      <c r="L22" s="182">
        <f>IF(J22-K22&lt;0,0,J22-K22)</f>
        <v>0</v>
      </c>
    </row>
    <row r="23" spans="1:12" ht="30" hidden="1" customHeight="1" x14ac:dyDescent="0.35">
      <c r="A23" s="473"/>
      <c r="B23" s="474"/>
      <c r="C23" s="475"/>
      <c r="D23" s="438"/>
      <c r="E23" s="494"/>
      <c r="F23" s="470"/>
      <c r="G23" s="471"/>
      <c r="H23" s="471"/>
      <c r="I23" s="472"/>
      <c r="J23" s="182">
        <f>CEILING(D23*F23,1)</f>
        <v>0</v>
      </c>
      <c r="K23" s="233"/>
      <c r="L23" s="182">
        <f>IF(J23-K23&lt;0,0,J23-K23)</f>
        <v>0</v>
      </c>
    </row>
    <row r="24" spans="1:12" s="158" customFormat="1" ht="14.4" customHeight="1" x14ac:dyDescent="0.35">
      <c r="A24" s="407" t="s">
        <v>41</v>
      </c>
      <c r="B24" s="408"/>
      <c r="C24" s="408"/>
      <c r="D24" s="408"/>
      <c r="E24" s="408"/>
      <c r="F24" s="408"/>
      <c r="G24" s="408"/>
      <c r="H24" s="408"/>
      <c r="I24" s="409"/>
      <c r="J24" s="157">
        <f>SUM(J21:J23)</f>
        <v>0</v>
      </c>
      <c r="K24" s="157">
        <f>SUM(K21:K23)</f>
        <v>0</v>
      </c>
      <c r="L24" s="157">
        <f>SUM(L21:L23)</f>
        <v>0</v>
      </c>
    </row>
    <row r="25" spans="1:12" ht="22.5" customHeight="1" x14ac:dyDescent="0.35">
      <c r="A25" s="25" t="s">
        <v>17</v>
      </c>
      <c r="B25" s="231"/>
      <c r="C25" s="232"/>
      <c r="D25" s="232"/>
      <c r="E25" s="232"/>
      <c r="F25" s="232"/>
      <c r="G25" s="232"/>
      <c r="H25" s="232"/>
      <c r="I25" s="232"/>
      <c r="J25" s="23"/>
      <c r="K25" s="23"/>
      <c r="L25" s="24"/>
    </row>
    <row r="26" spans="1:12" ht="200.15" customHeight="1" x14ac:dyDescent="0.35">
      <c r="A26" s="355"/>
      <c r="B26" s="356"/>
      <c r="C26" s="356"/>
      <c r="D26" s="356"/>
      <c r="E26" s="356"/>
      <c r="F26" s="356"/>
      <c r="G26" s="356"/>
      <c r="H26" s="356"/>
      <c r="I26" s="356"/>
      <c r="J26" s="356"/>
      <c r="K26" s="356"/>
      <c r="L26" s="357"/>
    </row>
    <row r="27" spans="1:12" ht="16.5" hidden="1" customHeight="1" x14ac:dyDescent="0.35">
      <c r="A27" s="358"/>
      <c r="B27" s="359"/>
      <c r="C27" s="359"/>
      <c r="D27" s="359"/>
      <c r="E27" s="359"/>
      <c r="F27" s="359"/>
      <c r="G27" s="359"/>
      <c r="H27" s="359"/>
      <c r="I27" s="359"/>
      <c r="J27" s="359"/>
      <c r="K27" s="359"/>
      <c r="L27" s="360"/>
    </row>
    <row r="28" spans="1:12" x14ac:dyDescent="0.35">
      <c r="A28" s="224" t="s">
        <v>29</v>
      </c>
      <c r="B28" s="225"/>
      <c r="C28" s="225"/>
      <c r="D28" s="225"/>
      <c r="E28" s="225"/>
      <c r="F28" s="225"/>
      <c r="G28" s="225"/>
      <c r="H28" s="225"/>
      <c r="I28" s="225"/>
      <c r="J28" s="225"/>
      <c r="K28" s="225"/>
      <c r="L28" s="114"/>
    </row>
    <row r="29" spans="1:12" ht="29" x14ac:dyDescent="0.35">
      <c r="A29" s="8" t="s">
        <v>10</v>
      </c>
      <c r="B29" s="465" t="s">
        <v>11</v>
      </c>
      <c r="C29" s="466"/>
      <c r="D29" s="118" t="s">
        <v>12</v>
      </c>
      <c r="E29" s="229" t="s">
        <v>184</v>
      </c>
      <c r="F29" s="465" t="s">
        <v>2</v>
      </c>
      <c r="G29" s="476"/>
      <c r="H29" s="476"/>
      <c r="I29" s="476"/>
      <c r="J29" s="476"/>
      <c r="K29" s="476"/>
      <c r="L29" s="466"/>
    </row>
    <row r="30" spans="1:12" ht="47.25" customHeight="1" x14ac:dyDescent="0.35">
      <c r="A30" s="221" t="s">
        <v>19</v>
      </c>
      <c r="B30" s="379" t="s">
        <v>55</v>
      </c>
      <c r="C30" s="400"/>
      <c r="D30" s="98" t="s">
        <v>225</v>
      </c>
      <c r="E30" s="222" t="s">
        <v>226</v>
      </c>
      <c r="F30" s="379" t="s">
        <v>23</v>
      </c>
      <c r="G30" s="380"/>
      <c r="H30" s="380"/>
      <c r="I30" s="380"/>
      <c r="J30" s="380"/>
      <c r="K30" s="380"/>
      <c r="L30" s="400"/>
    </row>
    <row r="31" spans="1:12" ht="15" customHeight="1" x14ac:dyDescent="0.3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35">
      <c r="A32" s="415"/>
      <c r="B32" s="416"/>
      <c r="C32" s="416"/>
      <c r="D32" s="416"/>
      <c r="E32" s="417"/>
      <c r="F32" s="371"/>
      <c r="G32" s="389"/>
      <c r="H32" s="371"/>
      <c r="I32" s="375"/>
      <c r="J32" s="371"/>
      <c r="K32" s="389"/>
      <c r="L32" s="371"/>
    </row>
    <row r="33" spans="1:12" s="9" customFormat="1" ht="45" hidden="1" customHeight="1" x14ac:dyDescent="0.35">
      <c r="A33" s="21"/>
      <c r="B33" s="368"/>
      <c r="C33" s="370"/>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5">
      <c r="A34" s="21"/>
      <c r="B34" s="368"/>
      <c r="C34" s="370"/>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5">
      <c r="A35" s="33"/>
      <c r="B35" s="492"/>
      <c r="C35" s="493"/>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 customHeight="1" x14ac:dyDescent="0.35">
      <c r="A36" s="407" t="s">
        <v>41</v>
      </c>
      <c r="B36" s="408"/>
      <c r="C36" s="408"/>
      <c r="D36" s="408"/>
      <c r="E36" s="408"/>
      <c r="F36" s="408"/>
      <c r="G36" s="408"/>
      <c r="H36" s="408"/>
      <c r="I36" s="409"/>
      <c r="J36" s="157">
        <f>SUM(J33:J35)</f>
        <v>0</v>
      </c>
      <c r="K36" s="157">
        <f>SUM(K33:K35)</f>
        <v>0</v>
      </c>
      <c r="L36" s="157">
        <f>SUM(L33:L35)</f>
        <v>0</v>
      </c>
    </row>
    <row r="37" spans="1:12" ht="22.5" customHeight="1" x14ac:dyDescent="0.35">
      <c r="A37" s="25" t="s">
        <v>17</v>
      </c>
      <c r="B37" s="231"/>
      <c r="C37" s="232"/>
      <c r="D37" s="232"/>
      <c r="E37" s="232"/>
      <c r="F37" s="232"/>
      <c r="G37" s="232"/>
      <c r="H37" s="232"/>
      <c r="I37" s="232"/>
      <c r="J37" s="23"/>
      <c r="K37" s="23"/>
      <c r="L37" s="24"/>
    </row>
    <row r="38" spans="1:12" ht="200.15" customHeight="1" x14ac:dyDescent="0.35">
      <c r="A38" s="355"/>
      <c r="B38" s="356"/>
      <c r="C38" s="356"/>
      <c r="D38" s="356"/>
      <c r="E38" s="356"/>
      <c r="F38" s="356"/>
      <c r="G38" s="356"/>
      <c r="H38" s="356"/>
      <c r="I38" s="356"/>
      <c r="J38" s="356"/>
      <c r="K38" s="356"/>
      <c r="L38" s="357"/>
    </row>
    <row r="39" spans="1:12" ht="16.5" hidden="1" customHeight="1" x14ac:dyDescent="0.35">
      <c r="A39" s="358"/>
      <c r="B39" s="359"/>
      <c r="C39" s="359"/>
      <c r="D39" s="359"/>
      <c r="E39" s="359"/>
      <c r="F39" s="359"/>
      <c r="G39" s="359"/>
      <c r="H39" s="359"/>
      <c r="I39" s="359"/>
      <c r="J39" s="359"/>
      <c r="K39" s="359"/>
      <c r="L39" s="360"/>
    </row>
    <row r="40" spans="1:12" x14ac:dyDescent="0.35">
      <c r="A40" s="224" t="s">
        <v>30</v>
      </c>
      <c r="B40" s="225"/>
      <c r="C40" s="225"/>
      <c r="D40" s="225"/>
      <c r="E40" s="225"/>
      <c r="F40" s="225"/>
      <c r="G40" s="225"/>
      <c r="H40" s="225"/>
      <c r="I40" s="225"/>
      <c r="J40" s="225"/>
      <c r="K40" s="225"/>
      <c r="L40" s="114"/>
    </row>
    <row r="41" spans="1:12" x14ac:dyDescent="0.35">
      <c r="A41" s="422" t="s">
        <v>14</v>
      </c>
      <c r="B41" s="410"/>
      <c r="C41" s="411"/>
      <c r="D41" s="422" t="s">
        <v>2</v>
      </c>
      <c r="E41" s="410"/>
      <c r="F41" s="410"/>
      <c r="G41" s="410"/>
      <c r="H41" s="410"/>
      <c r="I41" s="410"/>
      <c r="J41" s="410"/>
      <c r="K41" s="410"/>
      <c r="L41" s="411"/>
    </row>
    <row r="42" spans="1:12" ht="30" customHeight="1" x14ac:dyDescent="0.35">
      <c r="A42" s="379" t="s">
        <v>24</v>
      </c>
      <c r="B42" s="380"/>
      <c r="C42" s="400"/>
      <c r="D42" s="379" t="s">
        <v>25</v>
      </c>
      <c r="E42" s="380"/>
      <c r="F42" s="380"/>
      <c r="G42" s="380"/>
      <c r="H42" s="380"/>
      <c r="I42" s="380"/>
      <c r="J42" s="380"/>
      <c r="K42" s="380"/>
      <c r="L42" s="400"/>
    </row>
    <row r="43" spans="1:12" ht="15" customHeight="1" x14ac:dyDescent="0.35">
      <c r="A43" s="412"/>
      <c r="B43" s="413"/>
      <c r="C43" s="414"/>
      <c r="D43" s="421" t="s">
        <v>26</v>
      </c>
      <c r="E43" s="421"/>
      <c r="F43" s="401" t="s">
        <v>280</v>
      </c>
      <c r="G43" s="402"/>
      <c r="H43" s="402"/>
      <c r="I43" s="403"/>
      <c r="J43" s="371" t="s">
        <v>49</v>
      </c>
      <c r="K43" s="389" t="s">
        <v>47</v>
      </c>
      <c r="L43" s="371" t="s">
        <v>39</v>
      </c>
    </row>
    <row r="44" spans="1:12" x14ac:dyDescent="0.35">
      <c r="A44" s="415"/>
      <c r="B44" s="416"/>
      <c r="C44" s="417"/>
      <c r="D44" s="421"/>
      <c r="E44" s="421"/>
      <c r="F44" s="404"/>
      <c r="G44" s="405"/>
      <c r="H44" s="405"/>
      <c r="I44" s="406"/>
      <c r="J44" s="371"/>
      <c r="K44" s="389"/>
      <c r="L44" s="371"/>
    </row>
    <row r="45" spans="1:12" ht="45.75" hidden="1" customHeight="1" x14ac:dyDescent="0.35">
      <c r="A45" s="383"/>
      <c r="B45" s="453"/>
      <c r="C45" s="384"/>
      <c r="D45" s="495"/>
      <c r="E45" s="495"/>
      <c r="F45" s="438"/>
      <c r="G45" s="439"/>
      <c r="H45" s="439"/>
      <c r="I45" s="494"/>
      <c r="J45" s="182">
        <f>CEILING(D45*F45,1)</f>
        <v>0</v>
      </c>
      <c r="K45" s="170"/>
      <c r="L45" s="182">
        <f>IF(J45-K45&lt;0,0,J45-K45)</f>
        <v>0</v>
      </c>
    </row>
    <row r="46" spans="1:12" ht="45.75" customHeight="1" x14ac:dyDescent="0.35">
      <c r="A46" s="383"/>
      <c r="B46" s="453"/>
      <c r="C46" s="384"/>
      <c r="D46" s="495"/>
      <c r="E46" s="495"/>
      <c r="F46" s="438"/>
      <c r="G46" s="439"/>
      <c r="H46" s="439"/>
      <c r="I46" s="494"/>
      <c r="J46" s="182">
        <f>CEILING(D46*F46,1)</f>
        <v>0</v>
      </c>
      <c r="K46" s="170"/>
      <c r="L46" s="182">
        <f>IF(J46-K46&lt;0,0,J46-K46)</f>
        <v>0</v>
      </c>
    </row>
    <row r="47" spans="1:12" ht="45.75" hidden="1" customHeight="1" x14ac:dyDescent="0.35">
      <c r="A47" s="509"/>
      <c r="B47" s="510"/>
      <c r="C47" s="511"/>
      <c r="D47" s="390"/>
      <c r="E47" s="390"/>
      <c r="F47" s="498"/>
      <c r="G47" s="499"/>
      <c r="H47" s="499"/>
      <c r="I47" s="500"/>
      <c r="J47" s="182">
        <f>CEILING(D47*F47,1)</f>
        <v>0</v>
      </c>
      <c r="K47" s="233"/>
      <c r="L47" s="182">
        <f>IF(J47-K47&lt;0,0,J47-K47)</f>
        <v>0</v>
      </c>
    </row>
    <row r="48" spans="1:12" s="158" customFormat="1" ht="14.4" customHeight="1" x14ac:dyDescent="0.35">
      <c r="A48" s="407" t="s">
        <v>41</v>
      </c>
      <c r="B48" s="408"/>
      <c r="C48" s="408"/>
      <c r="D48" s="408"/>
      <c r="E48" s="408"/>
      <c r="F48" s="408"/>
      <c r="G48" s="408"/>
      <c r="H48" s="408"/>
      <c r="I48" s="409"/>
      <c r="J48" s="157">
        <f>SUM(J45:J47)</f>
        <v>0</v>
      </c>
      <c r="K48" s="157">
        <f>SUM(K45:K47)</f>
        <v>0</v>
      </c>
      <c r="L48" s="157">
        <f>SUM(L45:L47)</f>
        <v>0</v>
      </c>
    </row>
    <row r="49" spans="1:12" ht="22.5" customHeight="1" x14ac:dyDescent="0.35">
      <c r="A49" s="25" t="s">
        <v>17</v>
      </c>
      <c r="B49" s="231"/>
      <c r="C49" s="232"/>
      <c r="D49" s="232"/>
      <c r="E49" s="232"/>
      <c r="F49" s="232"/>
      <c r="G49" s="232"/>
      <c r="H49" s="232"/>
      <c r="I49" s="232"/>
      <c r="J49" s="23"/>
      <c r="K49" s="23"/>
      <c r="L49" s="24"/>
    </row>
    <row r="50" spans="1:12" ht="200.15" customHeight="1" x14ac:dyDescent="0.35">
      <c r="A50" s="352"/>
      <c r="B50" s="353"/>
      <c r="C50" s="353"/>
      <c r="D50" s="353"/>
      <c r="E50" s="353"/>
      <c r="F50" s="353"/>
      <c r="G50" s="353"/>
      <c r="H50" s="353"/>
      <c r="I50" s="353"/>
      <c r="J50" s="353"/>
      <c r="K50" s="353"/>
      <c r="L50" s="354"/>
    </row>
    <row r="51" spans="1:12" ht="16.5" hidden="1" customHeight="1" x14ac:dyDescent="0.35">
      <c r="A51" s="358"/>
      <c r="B51" s="359"/>
      <c r="C51" s="359"/>
      <c r="D51" s="359"/>
      <c r="E51" s="359"/>
      <c r="F51" s="359"/>
      <c r="G51" s="359"/>
      <c r="H51" s="359"/>
      <c r="I51" s="359"/>
      <c r="J51" s="359"/>
      <c r="K51" s="359"/>
      <c r="L51" s="360"/>
    </row>
    <row r="52" spans="1:12" x14ac:dyDescent="0.35">
      <c r="A52" s="224" t="s">
        <v>32</v>
      </c>
      <c r="B52" s="225"/>
      <c r="C52" s="225"/>
      <c r="D52" s="225"/>
      <c r="E52" s="225"/>
      <c r="F52" s="225"/>
      <c r="G52" s="225"/>
      <c r="H52" s="225"/>
      <c r="I52" s="225"/>
      <c r="J52" s="225"/>
      <c r="K52" s="225"/>
      <c r="L52" s="114"/>
    </row>
    <row r="53" spans="1:12" x14ac:dyDescent="0.35">
      <c r="A53" s="422" t="s">
        <v>13</v>
      </c>
      <c r="B53" s="410"/>
      <c r="C53" s="411"/>
      <c r="D53" s="422" t="s">
        <v>2</v>
      </c>
      <c r="E53" s="410"/>
      <c r="F53" s="410"/>
      <c r="G53" s="410"/>
      <c r="H53" s="410"/>
      <c r="I53" s="410"/>
      <c r="J53" s="410"/>
      <c r="K53" s="410"/>
      <c r="L53" s="411"/>
    </row>
    <row r="54" spans="1:12" ht="28.5" customHeight="1" x14ac:dyDescent="0.35">
      <c r="A54" s="379" t="s">
        <v>31</v>
      </c>
      <c r="B54" s="380"/>
      <c r="C54" s="400"/>
      <c r="D54" s="379" t="s">
        <v>33</v>
      </c>
      <c r="E54" s="380"/>
      <c r="F54" s="380"/>
      <c r="G54" s="380"/>
      <c r="H54" s="380"/>
      <c r="I54" s="380"/>
      <c r="J54" s="380"/>
      <c r="K54" s="380"/>
      <c r="L54" s="400"/>
    </row>
    <row r="55" spans="1:12" ht="15" customHeight="1" x14ac:dyDescent="0.35">
      <c r="A55" s="412"/>
      <c r="B55" s="413"/>
      <c r="C55" s="414"/>
      <c r="D55" s="421" t="s">
        <v>26</v>
      </c>
      <c r="E55" s="421"/>
      <c r="F55" s="401" t="s">
        <v>280</v>
      </c>
      <c r="G55" s="402"/>
      <c r="H55" s="402"/>
      <c r="I55" s="403"/>
      <c r="J55" s="371" t="s">
        <v>49</v>
      </c>
      <c r="K55" s="389" t="s">
        <v>47</v>
      </c>
      <c r="L55" s="371" t="s">
        <v>39</v>
      </c>
    </row>
    <row r="56" spans="1:12" x14ac:dyDescent="0.35">
      <c r="A56" s="415"/>
      <c r="B56" s="416"/>
      <c r="C56" s="417"/>
      <c r="D56" s="421"/>
      <c r="E56" s="421"/>
      <c r="F56" s="404"/>
      <c r="G56" s="405"/>
      <c r="H56" s="405"/>
      <c r="I56" s="406"/>
      <c r="J56" s="371"/>
      <c r="K56" s="389"/>
      <c r="L56" s="371"/>
    </row>
    <row r="57" spans="1:12" ht="30.75" hidden="1" customHeight="1" x14ac:dyDescent="0.35">
      <c r="A57" s="391"/>
      <c r="B57" s="392"/>
      <c r="C57" s="393"/>
      <c r="D57" s="495"/>
      <c r="E57" s="495"/>
      <c r="F57" s="438"/>
      <c r="G57" s="439"/>
      <c r="H57" s="439"/>
      <c r="I57" s="494"/>
      <c r="J57" s="182">
        <f>CEILING(D57*F57,1)</f>
        <v>0</v>
      </c>
      <c r="K57" s="170"/>
      <c r="L57" s="182">
        <f>IF(J57-K57&lt;0,0,J57-K57)</f>
        <v>0</v>
      </c>
    </row>
    <row r="58" spans="1:12" ht="30.75" customHeight="1" x14ac:dyDescent="0.35">
      <c r="A58" s="391"/>
      <c r="B58" s="392"/>
      <c r="C58" s="393"/>
      <c r="D58" s="495"/>
      <c r="E58" s="495"/>
      <c r="F58" s="438"/>
      <c r="G58" s="439"/>
      <c r="H58" s="439"/>
      <c r="I58" s="494"/>
      <c r="J58" s="182">
        <f>CEILING(D58*F58,1)</f>
        <v>0</v>
      </c>
      <c r="K58" s="170"/>
      <c r="L58" s="182">
        <f>IF(J58-K58&lt;0,0,J58-K58)</f>
        <v>0</v>
      </c>
    </row>
    <row r="59" spans="1:12" ht="30" hidden="1" customHeight="1" x14ac:dyDescent="0.35">
      <c r="A59" s="473"/>
      <c r="B59" s="474"/>
      <c r="C59" s="475"/>
      <c r="D59" s="390"/>
      <c r="E59" s="390"/>
      <c r="F59" s="498"/>
      <c r="G59" s="499"/>
      <c r="H59" s="499"/>
      <c r="I59" s="500"/>
      <c r="J59" s="182">
        <f>CEILING(D59*F59,1)</f>
        <v>0</v>
      </c>
      <c r="K59" s="233"/>
      <c r="L59" s="182">
        <f>IF(J59-K59&lt;0,0,J59-K59)</f>
        <v>0</v>
      </c>
    </row>
    <row r="60" spans="1:12" s="158" customFormat="1" ht="14.4" customHeight="1" x14ac:dyDescent="0.35">
      <c r="A60" s="407" t="s">
        <v>41</v>
      </c>
      <c r="B60" s="408"/>
      <c r="C60" s="408"/>
      <c r="D60" s="408"/>
      <c r="E60" s="408"/>
      <c r="F60" s="408"/>
      <c r="G60" s="408"/>
      <c r="H60" s="408"/>
      <c r="I60" s="409"/>
      <c r="J60" s="157">
        <f>SUM(J57:J59)</f>
        <v>0</v>
      </c>
      <c r="K60" s="157">
        <f>SUM(K57:K59)</f>
        <v>0</v>
      </c>
      <c r="L60" s="157">
        <f>SUM(L57:L59)</f>
        <v>0</v>
      </c>
    </row>
    <row r="61" spans="1:12" ht="22.5" customHeight="1" x14ac:dyDescent="0.35">
      <c r="A61" s="25" t="s">
        <v>17</v>
      </c>
      <c r="B61" s="231"/>
      <c r="C61" s="232"/>
      <c r="D61" s="232"/>
      <c r="E61" s="232"/>
      <c r="F61" s="232"/>
      <c r="G61" s="232"/>
      <c r="H61" s="232"/>
      <c r="I61" s="232"/>
      <c r="J61" s="23"/>
      <c r="K61" s="23"/>
      <c r="L61" s="24"/>
    </row>
    <row r="62" spans="1:12" ht="200.15" customHeight="1" x14ac:dyDescent="0.35">
      <c r="A62" s="352"/>
      <c r="B62" s="353"/>
      <c r="C62" s="353"/>
      <c r="D62" s="353"/>
      <c r="E62" s="353"/>
      <c r="F62" s="353"/>
      <c r="G62" s="353"/>
      <c r="H62" s="353"/>
      <c r="I62" s="353"/>
      <c r="J62" s="353"/>
      <c r="K62" s="353"/>
      <c r="L62" s="354"/>
    </row>
    <row r="63" spans="1:12" ht="16.5" hidden="1" customHeight="1" x14ac:dyDescent="0.35">
      <c r="A63" s="358"/>
      <c r="B63" s="359"/>
      <c r="C63" s="359"/>
      <c r="D63" s="359"/>
      <c r="E63" s="359"/>
      <c r="F63" s="359"/>
      <c r="G63" s="359"/>
      <c r="H63" s="359"/>
      <c r="I63" s="359"/>
      <c r="J63" s="359"/>
      <c r="K63" s="359"/>
      <c r="L63" s="360"/>
    </row>
    <row r="64" spans="1:12" x14ac:dyDescent="0.35">
      <c r="A64" s="224" t="s">
        <v>34</v>
      </c>
      <c r="B64" s="225"/>
      <c r="C64" s="225"/>
      <c r="D64" s="225"/>
      <c r="E64" s="225"/>
      <c r="F64" s="225"/>
      <c r="G64" s="225"/>
      <c r="H64" s="225"/>
      <c r="I64" s="225"/>
      <c r="J64" s="225"/>
      <c r="K64" s="225"/>
      <c r="L64" s="114"/>
    </row>
    <row r="65" spans="1:12" x14ac:dyDescent="0.35">
      <c r="A65" s="227" t="s">
        <v>186</v>
      </c>
      <c r="B65" s="410" t="s">
        <v>187</v>
      </c>
      <c r="C65" s="411"/>
      <c r="D65" s="422" t="s">
        <v>2</v>
      </c>
      <c r="E65" s="410"/>
      <c r="F65" s="410"/>
      <c r="G65" s="410"/>
      <c r="H65" s="410"/>
      <c r="I65" s="410"/>
      <c r="J65" s="410"/>
      <c r="K65" s="410"/>
      <c r="L65" s="411"/>
    </row>
    <row r="66" spans="1:12" ht="28.5" customHeight="1" x14ac:dyDescent="0.35">
      <c r="A66" s="228" t="s">
        <v>188</v>
      </c>
      <c r="B66" s="380" t="s">
        <v>189</v>
      </c>
      <c r="C66" s="400"/>
      <c r="D66" s="376" t="s">
        <v>35</v>
      </c>
      <c r="E66" s="377"/>
      <c r="F66" s="377"/>
      <c r="G66" s="377"/>
      <c r="H66" s="377"/>
      <c r="I66" s="377"/>
      <c r="J66" s="377"/>
      <c r="K66" s="377"/>
      <c r="L66" s="378"/>
    </row>
    <row r="67" spans="1:12" ht="15" customHeight="1" x14ac:dyDescent="0.35">
      <c r="A67" s="412"/>
      <c r="B67" s="413"/>
      <c r="C67" s="414"/>
      <c r="D67" s="421" t="s">
        <v>26</v>
      </c>
      <c r="E67" s="421"/>
      <c r="F67" s="401" t="s">
        <v>21</v>
      </c>
      <c r="G67" s="402"/>
      <c r="H67" s="402"/>
      <c r="I67" s="403"/>
      <c r="J67" s="371" t="s">
        <v>49</v>
      </c>
      <c r="K67" s="389" t="s">
        <v>47</v>
      </c>
      <c r="L67" s="371" t="s">
        <v>39</v>
      </c>
    </row>
    <row r="68" spans="1:12" ht="14.25" customHeight="1" x14ac:dyDescent="0.35">
      <c r="A68" s="415"/>
      <c r="B68" s="416"/>
      <c r="C68" s="417"/>
      <c r="D68" s="421"/>
      <c r="E68" s="421"/>
      <c r="F68" s="404"/>
      <c r="G68" s="405"/>
      <c r="H68" s="405"/>
      <c r="I68" s="406"/>
      <c r="J68" s="371"/>
      <c r="K68" s="389"/>
      <c r="L68" s="371"/>
    </row>
    <row r="69" spans="1:12" ht="30" hidden="1" customHeight="1" x14ac:dyDescent="0.35">
      <c r="A69" s="130"/>
      <c r="B69" s="418"/>
      <c r="C69" s="419"/>
      <c r="D69" s="420"/>
      <c r="E69" s="420"/>
      <c r="F69" s="394"/>
      <c r="G69" s="395"/>
      <c r="H69" s="395"/>
      <c r="I69" s="396"/>
      <c r="J69" s="182">
        <f>CEILING(D69*F69,1)</f>
        <v>0</v>
      </c>
      <c r="K69" s="170"/>
      <c r="L69" s="182">
        <f>IF(J69-K69&lt;0,0,J69-K69)</f>
        <v>0</v>
      </c>
    </row>
    <row r="70" spans="1:12" ht="30" customHeight="1" x14ac:dyDescent="0.35">
      <c r="A70" s="130"/>
      <c r="B70" s="418"/>
      <c r="C70" s="419"/>
      <c r="D70" s="420"/>
      <c r="E70" s="420"/>
      <c r="F70" s="394"/>
      <c r="G70" s="395"/>
      <c r="H70" s="395"/>
      <c r="I70" s="396"/>
      <c r="J70" s="182">
        <f>CEILING(D70*F70,1)</f>
        <v>0</v>
      </c>
      <c r="K70" s="170"/>
      <c r="L70" s="182">
        <f>IF(J70-K70&lt;0,0,J70-K70)</f>
        <v>0</v>
      </c>
    </row>
    <row r="71" spans="1:12" ht="30" hidden="1" customHeight="1" x14ac:dyDescent="0.35">
      <c r="A71" s="131"/>
      <c r="B71" s="433"/>
      <c r="C71" s="434"/>
      <c r="D71" s="432"/>
      <c r="E71" s="432"/>
      <c r="F71" s="423"/>
      <c r="G71" s="424"/>
      <c r="H71" s="424"/>
      <c r="I71" s="425"/>
      <c r="J71" s="182">
        <f>CEILING(D71*F71,1)</f>
        <v>0</v>
      </c>
      <c r="K71" s="233"/>
      <c r="L71" s="182">
        <f>IF(J71-K71&lt;0,0,J71-K71)</f>
        <v>0</v>
      </c>
    </row>
    <row r="72" spans="1:12" s="158" customFormat="1" ht="14.4" customHeight="1" x14ac:dyDescent="0.35">
      <c r="A72" s="407" t="s">
        <v>41</v>
      </c>
      <c r="B72" s="408"/>
      <c r="C72" s="408"/>
      <c r="D72" s="408"/>
      <c r="E72" s="408"/>
      <c r="F72" s="408"/>
      <c r="G72" s="408"/>
      <c r="H72" s="408"/>
      <c r="I72" s="409"/>
      <c r="J72" s="157">
        <f>SUM(J69:J71)</f>
        <v>0</v>
      </c>
      <c r="K72" s="157">
        <f>SUM(K69:K71)</f>
        <v>0</v>
      </c>
      <c r="L72" s="157">
        <f>SUM(L69:L71)</f>
        <v>0</v>
      </c>
    </row>
    <row r="73" spans="1:12" ht="22.5" customHeight="1" x14ac:dyDescent="0.35">
      <c r="A73" s="25" t="s">
        <v>17</v>
      </c>
      <c r="B73" s="231"/>
      <c r="C73" s="232"/>
      <c r="D73" s="232"/>
      <c r="E73" s="232"/>
      <c r="F73" s="232"/>
      <c r="G73" s="232"/>
      <c r="H73" s="232"/>
      <c r="I73" s="232"/>
      <c r="J73" s="23"/>
      <c r="K73" s="23"/>
      <c r="L73" s="24"/>
    </row>
    <row r="74" spans="1:12" ht="200.15" customHeight="1" x14ac:dyDescent="0.35">
      <c r="A74" s="426"/>
      <c r="B74" s="427"/>
      <c r="C74" s="427"/>
      <c r="D74" s="427"/>
      <c r="E74" s="427"/>
      <c r="F74" s="427"/>
      <c r="G74" s="427"/>
      <c r="H74" s="427"/>
      <c r="I74" s="427"/>
      <c r="J74" s="427"/>
      <c r="K74" s="427"/>
      <c r="L74" s="428"/>
    </row>
    <row r="75" spans="1:12" ht="16.5" hidden="1" customHeight="1" x14ac:dyDescent="0.35">
      <c r="A75" s="429"/>
      <c r="B75" s="430"/>
      <c r="C75" s="430"/>
      <c r="D75" s="430"/>
      <c r="E75" s="430"/>
      <c r="F75" s="430"/>
      <c r="G75" s="430"/>
      <c r="H75" s="430"/>
      <c r="I75" s="430"/>
      <c r="J75" s="430"/>
      <c r="K75" s="430"/>
      <c r="L75" s="431"/>
    </row>
    <row r="76" spans="1:12" x14ac:dyDescent="0.35">
      <c r="A76" s="477" t="s">
        <v>190</v>
      </c>
      <c r="B76" s="478"/>
      <c r="C76" s="230"/>
      <c r="D76" s="230"/>
      <c r="E76" s="230"/>
      <c r="F76" s="230"/>
      <c r="G76" s="230"/>
      <c r="H76" s="230"/>
      <c r="I76" s="230"/>
      <c r="J76" s="230"/>
      <c r="K76" s="230"/>
      <c r="L76" s="108"/>
    </row>
    <row r="77" spans="1:12" x14ac:dyDescent="0.35">
      <c r="A77" s="381" t="s">
        <v>15</v>
      </c>
      <c r="B77" s="382"/>
      <c r="C77" s="381" t="s">
        <v>186</v>
      </c>
      <c r="D77" s="382"/>
      <c r="E77" s="382"/>
      <c r="F77" s="382"/>
      <c r="G77" s="382"/>
      <c r="H77" s="381" t="s">
        <v>277</v>
      </c>
      <c r="I77" s="385"/>
      <c r="J77" s="382"/>
      <c r="K77" s="382"/>
      <c r="L77" s="385"/>
    </row>
    <row r="78" spans="1:12" ht="100" customHeight="1" x14ac:dyDescent="0.35">
      <c r="A78" s="379" t="s">
        <v>255</v>
      </c>
      <c r="B78" s="380"/>
      <c r="C78" s="379" t="s">
        <v>196</v>
      </c>
      <c r="D78" s="380"/>
      <c r="E78" s="380"/>
      <c r="F78" s="380"/>
      <c r="G78" s="380"/>
      <c r="H78" s="379" t="s">
        <v>296</v>
      </c>
      <c r="I78" s="400"/>
      <c r="J78" s="386"/>
      <c r="K78" s="386"/>
      <c r="L78" s="387"/>
    </row>
    <row r="79" spans="1:12" ht="15" customHeight="1" x14ac:dyDescent="0.35">
      <c r="A79" s="109"/>
      <c r="B79" s="110"/>
      <c r="C79" s="110"/>
      <c r="D79" s="110"/>
      <c r="E79" s="110"/>
      <c r="F79" s="110"/>
      <c r="G79" s="110"/>
      <c r="H79" s="102"/>
      <c r="I79" s="111"/>
      <c r="J79" s="371" t="s">
        <v>49</v>
      </c>
      <c r="K79" s="389" t="s">
        <v>47</v>
      </c>
      <c r="L79" s="371" t="s">
        <v>39</v>
      </c>
    </row>
    <row r="80" spans="1:12" x14ac:dyDescent="0.35">
      <c r="A80" s="104"/>
      <c r="B80" s="105"/>
      <c r="C80" s="105"/>
      <c r="D80" s="105"/>
      <c r="E80" s="105"/>
      <c r="F80" s="105"/>
      <c r="G80" s="105"/>
      <c r="H80" s="104"/>
      <c r="I80" s="106"/>
      <c r="J80" s="388"/>
      <c r="K80" s="389"/>
      <c r="L80" s="371"/>
    </row>
    <row r="81" spans="1:12" ht="30" hidden="1" customHeight="1" x14ac:dyDescent="0.35">
      <c r="A81" s="383"/>
      <c r="B81" s="384"/>
      <c r="C81" s="435"/>
      <c r="D81" s="436"/>
      <c r="E81" s="436"/>
      <c r="F81" s="436"/>
      <c r="G81" s="436"/>
      <c r="H81" s="435"/>
      <c r="I81" s="437"/>
      <c r="J81" s="166"/>
      <c r="K81" s="170"/>
      <c r="L81" s="182">
        <f>IF(J81-K81&lt;0,0,J81-K81)</f>
        <v>0</v>
      </c>
    </row>
    <row r="82" spans="1:12" ht="30" customHeight="1" x14ac:dyDescent="0.35">
      <c r="A82" s="383"/>
      <c r="B82" s="384"/>
      <c r="C82" s="435"/>
      <c r="D82" s="436"/>
      <c r="E82" s="436"/>
      <c r="F82" s="436"/>
      <c r="G82" s="436"/>
      <c r="H82" s="435"/>
      <c r="I82" s="437"/>
      <c r="J82" s="166"/>
      <c r="K82" s="170"/>
      <c r="L82" s="182">
        <f>IF(J82-K82&lt;0,0,J82-K82)</f>
        <v>0</v>
      </c>
    </row>
    <row r="83" spans="1:12" ht="30" hidden="1" customHeight="1" x14ac:dyDescent="0.35">
      <c r="A83" s="383"/>
      <c r="B83" s="384"/>
      <c r="C83" s="435"/>
      <c r="D83" s="436"/>
      <c r="E83" s="436"/>
      <c r="F83" s="436"/>
      <c r="G83" s="436"/>
      <c r="H83" s="435"/>
      <c r="I83" s="437"/>
      <c r="J83" s="121"/>
      <c r="K83" s="122"/>
      <c r="L83" s="31">
        <f>IF(J83-K83&lt;0,0,J83-K83)</f>
        <v>0</v>
      </c>
    </row>
    <row r="84" spans="1:12" s="158" customFormat="1" ht="14.4" customHeight="1" x14ac:dyDescent="0.35">
      <c r="A84" s="407" t="s">
        <v>41</v>
      </c>
      <c r="B84" s="408"/>
      <c r="C84" s="408"/>
      <c r="D84" s="408"/>
      <c r="E84" s="408"/>
      <c r="F84" s="408"/>
      <c r="G84" s="408"/>
      <c r="H84" s="408"/>
      <c r="I84" s="409"/>
      <c r="J84" s="157">
        <f>SUM(J81:J83)+J93</f>
        <v>0</v>
      </c>
      <c r="K84" s="157">
        <f>SUM(K81:K83)+K93</f>
        <v>0</v>
      </c>
      <c r="L84" s="157">
        <f>SUM(L81:L83)+L93</f>
        <v>0</v>
      </c>
    </row>
    <row r="85" spans="1:12" s="158" customFormat="1" ht="14.4" customHeight="1" x14ac:dyDescent="0.35">
      <c r="A85" s="463" t="s">
        <v>297</v>
      </c>
      <c r="B85" s="464"/>
      <c r="C85" s="176"/>
      <c r="D85" s="176"/>
      <c r="E85" s="176"/>
      <c r="F85" s="223"/>
      <c r="G85" s="223"/>
      <c r="H85" s="223"/>
      <c r="I85" s="223"/>
      <c r="J85" s="174"/>
      <c r="K85" s="174"/>
      <c r="L85" s="175"/>
    </row>
    <row r="86" spans="1:12" s="158" customFormat="1" ht="14.4" customHeight="1" x14ac:dyDescent="0.35">
      <c r="A86" s="177" t="s">
        <v>10</v>
      </c>
      <c r="B86" s="397" t="s">
        <v>11</v>
      </c>
      <c r="C86" s="398"/>
      <c r="D86" s="397" t="s">
        <v>12</v>
      </c>
      <c r="E86" s="399"/>
      <c r="F86" s="398"/>
      <c r="G86" s="397" t="s">
        <v>2</v>
      </c>
      <c r="H86" s="399"/>
      <c r="I86" s="399"/>
      <c r="J86" s="399"/>
      <c r="K86" s="399"/>
      <c r="L86" s="398"/>
    </row>
    <row r="87" spans="1:12" s="158" customFormat="1" ht="43.25" customHeight="1" x14ac:dyDescent="0.35">
      <c r="A87" s="221" t="s">
        <v>19</v>
      </c>
      <c r="B87" s="379" t="s">
        <v>55</v>
      </c>
      <c r="C87" s="400"/>
      <c r="D87" s="379" t="s">
        <v>20</v>
      </c>
      <c r="E87" s="380"/>
      <c r="F87" s="400"/>
      <c r="G87" s="379" t="s">
        <v>23</v>
      </c>
      <c r="H87" s="380"/>
      <c r="I87" s="380"/>
      <c r="J87" s="380"/>
      <c r="K87" s="380"/>
      <c r="L87" s="400"/>
    </row>
    <row r="88" spans="1:12" s="158" customFormat="1" ht="8.4" customHeight="1" x14ac:dyDescent="0.35">
      <c r="A88" s="401"/>
      <c r="B88" s="402"/>
      <c r="C88" s="402"/>
      <c r="D88" s="402"/>
      <c r="E88" s="402"/>
      <c r="F88" s="403"/>
      <c r="G88" s="371" t="s">
        <v>21</v>
      </c>
      <c r="H88" s="372" t="s">
        <v>45</v>
      </c>
      <c r="I88" s="374" t="s">
        <v>22</v>
      </c>
      <c r="J88" s="374" t="s">
        <v>49</v>
      </c>
      <c r="K88" s="372" t="s">
        <v>47</v>
      </c>
      <c r="L88" s="374" t="s">
        <v>39</v>
      </c>
    </row>
    <row r="89" spans="1:12" s="158" customFormat="1" ht="29.4" customHeight="1" x14ac:dyDescent="0.35">
      <c r="A89" s="404"/>
      <c r="B89" s="405"/>
      <c r="C89" s="405"/>
      <c r="D89" s="405"/>
      <c r="E89" s="405"/>
      <c r="F89" s="406"/>
      <c r="G89" s="371"/>
      <c r="H89" s="373"/>
      <c r="I89" s="375"/>
      <c r="J89" s="375"/>
      <c r="K89" s="373"/>
      <c r="L89" s="375"/>
    </row>
    <row r="90" spans="1:12" s="158" customFormat="1" ht="14.4" hidden="1" customHeight="1" x14ac:dyDescent="0.35">
      <c r="A90" s="21"/>
      <c r="B90" s="368"/>
      <c r="C90" s="370"/>
      <c r="D90" s="368"/>
      <c r="E90" s="369"/>
      <c r="F90" s="370"/>
      <c r="G90" s="184"/>
      <c r="H90" s="183"/>
      <c r="I90" s="183"/>
      <c r="J90" s="182">
        <f>CEILING(G90*H90*I90,1)</f>
        <v>0</v>
      </c>
      <c r="K90" s="183"/>
      <c r="L90" s="182">
        <f>IF(J90-K90&lt;0,0,J90-K90)</f>
        <v>0</v>
      </c>
    </row>
    <row r="91" spans="1:12" s="158" customFormat="1" ht="30" customHeight="1" x14ac:dyDescent="0.35">
      <c r="A91" s="21"/>
      <c r="B91" s="368"/>
      <c r="C91" s="370"/>
      <c r="D91" s="368"/>
      <c r="E91" s="369"/>
      <c r="F91" s="370"/>
      <c r="G91" s="184"/>
      <c r="H91" s="183"/>
      <c r="I91" s="183"/>
      <c r="J91" s="182">
        <f>CEILING(G91*H91*I91,1)</f>
        <v>0</v>
      </c>
      <c r="K91" s="183"/>
      <c r="L91" s="182">
        <f>IF(J91-K91&lt;0,0,J91-K91)</f>
        <v>0</v>
      </c>
    </row>
    <row r="92" spans="1:12" s="158" customFormat="1" ht="14.4" hidden="1" customHeight="1" x14ac:dyDescent="0.35">
      <c r="A92" s="21"/>
      <c r="B92" s="368"/>
      <c r="C92" s="370"/>
      <c r="D92" s="368"/>
      <c r="E92" s="369"/>
      <c r="F92" s="370"/>
      <c r="G92" s="184"/>
      <c r="H92" s="183"/>
      <c r="I92" s="183"/>
      <c r="J92" s="182">
        <f>CEILING(G92*H92*I92,1)</f>
        <v>0</v>
      </c>
      <c r="K92" s="183"/>
      <c r="L92" s="182">
        <f>IF(J92-K92&lt;0,0,J92-K92)</f>
        <v>0</v>
      </c>
    </row>
    <row r="93" spans="1:12" s="158" customFormat="1" ht="14.4" customHeight="1" x14ac:dyDescent="0.35">
      <c r="A93" s="365" t="s">
        <v>16</v>
      </c>
      <c r="B93" s="366"/>
      <c r="C93" s="366"/>
      <c r="D93" s="366"/>
      <c r="E93" s="366"/>
      <c r="F93" s="366"/>
      <c r="G93" s="366"/>
      <c r="H93" s="366"/>
      <c r="I93" s="367"/>
      <c r="J93" s="182">
        <f>SUM(J90:J92)</f>
        <v>0</v>
      </c>
      <c r="K93" s="182">
        <f>SUM(K90:K92)</f>
        <v>0</v>
      </c>
      <c r="L93" s="182">
        <f>SUM(L90:L92)</f>
        <v>0</v>
      </c>
    </row>
    <row r="94" spans="1:12" ht="22.5" customHeight="1" x14ac:dyDescent="0.35">
      <c r="A94" s="25" t="s">
        <v>17</v>
      </c>
      <c r="B94" s="231"/>
      <c r="C94" s="232"/>
      <c r="D94" s="232"/>
      <c r="E94" s="232"/>
      <c r="F94" s="232"/>
      <c r="G94" s="232"/>
      <c r="H94" s="232"/>
      <c r="I94" s="232"/>
      <c r="J94" s="23"/>
      <c r="K94" s="23"/>
      <c r="L94" s="24"/>
    </row>
    <row r="95" spans="1:12" ht="200.15" customHeight="1" x14ac:dyDescent="0.35">
      <c r="A95" s="352"/>
      <c r="B95" s="353"/>
      <c r="C95" s="353"/>
      <c r="D95" s="353"/>
      <c r="E95" s="353"/>
      <c r="F95" s="353"/>
      <c r="G95" s="353"/>
      <c r="H95" s="353"/>
      <c r="I95" s="353"/>
      <c r="J95" s="353"/>
      <c r="K95" s="353"/>
      <c r="L95" s="354"/>
    </row>
    <row r="96" spans="1:12" ht="16.5" hidden="1" customHeight="1" x14ac:dyDescent="0.35">
      <c r="A96" s="358"/>
      <c r="B96" s="359"/>
      <c r="C96" s="359"/>
      <c r="D96" s="359"/>
      <c r="E96" s="359"/>
      <c r="F96" s="359"/>
      <c r="G96" s="359"/>
      <c r="H96" s="359"/>
      <c r="I96" s="359"/>
      <c r="J96" s="359"/>
      <c r="K96" s="359"/>
      <c r="L96" s="360"/>
    </row>
    <row r="97" spans="1:12" ht="17.399999999999999" customHeight="1" x14ac:dyDescent="0.35">
      <c r="A97" s="512" t="s">
        <v>191</v>
      </c>
      <c r="B97" s="513"/>
      <c r="C97" s="225"/>
      <c r="D97" s="225"/>
      <c r="E97" s="225"/>
      <c r="F97" s="225"/>
      <c r="G97" s="225"/>
      <c r="H97" s="225"/>
      <c r="I97" s="225"/>
      <c r="J97" s="225"/>
      <c r="K97" s="225"/>
      <c r="L97" s="114"/>
    </row>
    <row r="98" spans="1:12" ht="28.25" customHeight="1" x14ac:dyDescent="0.35">
      <c r="A98" s="381" t="s">
        <v>15</v>
      </c>
      <c r="B98" s="385"/>
      <c r="C98" s="381" t="s">
        <v>186</v>
      </c>
      <c r="D98" s="382"/>
      <c r="E98" s="382"/>
      <c r="F98" s="382"/>
      <c r="G98" s="382"/>
      <c r="H98" s="381" t="s">
        <v>277</v>
      </c>
      <c r="I98" s="385"/>
      <c r="J98" s="112"/>
      <c r="K98" s="112"/>
      <c r="L98" s="113"/>
    </row>
    <row r="99" spans="1:12" ht="100" customHeight="1" x14ac:dyDescent="0.35">
      <c r="A99" s="379" t="s">
        <v>197</v>
      </c>
      <c r="B99" s="400"/>
      <c r="C99" s="379" t="s">
        <v>198</v>
      </c>
      <c r="D99" s="380"/>
      <c r="E99" s="380"/>
      <c r="F99" s="380"/>
      <c r="G99" s="380"/>
      <c r="H99" s="379" t="s">
        <v>296</v>
      </c>
      <c r="I99" s="400"/>
      <c r="J99" s="69"/>
      <c r="K99" s="69"/>
      <c r="L99" s="107"/>
    </row>
    <row r="100" spans="1:12" ht="23.4" customHeight="1" x14ac:dyDescent="0.35">
      <c r="A100" s="412"/>
      <c r="B100" s="413"/>
      <c r="C100" s="103"/>
      <c r="D100" s="103"/>
      <c r="E100" s="103"/>
      <c r="F100" s="103"/>
      <c r="G100" s="103"/>
      <c r="H100" s="102"/>
      <c r="I100" s="159"/>
      <c r="J100" s="371" t="s">
        <v>49</v>
      </c>
      <c r="K100" s="389" t="s">
        <v>47</v>
      </c>
      <c r="L100" s="371" t="s">
        <v>39</v>
      </c>
    </row>
    <row r="101" spans="1:12" ht="30" customHeight="1" x14ac:dyDescent="0.35">
      <c r="A101" s="415"/>
      <c r="B101" s="416"/>
      <c r="C101" s="105"/>
      <c r="D101" s="105"/>
      <c r="E101" s="105"/>
      <c r="F101" s="105"/>
      <c r="G101" s="105"/>
      <c r="H101" s="104"/>
      <c r="I101" s="106"/>
      <c r="J101" s="388"/>
      <c r="K101" s="389"/>
      <c r="L101" s="371"/>
    </row>
    <row r="102" spans="1:12" ht="30" hidden="1" customHeight="1" x14ac:dyDescent="0.35">
      <c r="A102" s="383"/>
      <c r="B102" s="384"/>
      <c r="C102" s="435"/>
      <c r="D102" s="436"/>
      <c r="E102" s="436"/>
      <c r="F102" s="436"/>
      <c r="G102" s="436"/>
      <c r="H102" s="435"/>
      <c r="I102" s="437"/>
      <c r="J102" s="166"/>
      <c r="K102" s="170"/>
      <c r="L102" s="182">
        <f>IF(J102-K102&lt;0,0,J102-K102)</f>
        <v>0</v>
      </c>
    </row>
    <row r="103" spans="1:12" ht="30" customHeight="1" x14ac:dyDescent="0.35">
      <c r="A103" s="383"/>
      <c r="B103" s="384"/>
      <c r="C103" s="435"/>
      <c r="D103" s="436"/>
      <c r="E103" s="436"/>
      <c r="F103" s="436"/>
      <c r="G103" s="436"/>
      <c r="H103" s="435"/>
      <c r="I103" s="437"/>
      <c r="J103" s="166"/>
      <c r="K103" s="170"/>
      <c r="L103" s="182">
        <f>IF(J103-K103&lt;0,0,J103-K103)</f>
        <v>0</v>
      </c>
    </row>
    <row r="104" spans="1:12" hidden="1" x14ac:dyDescent="0.35">
      <c r="A104" s="496"/>
      <c r="B104" s="497"/>
      <c r="C104" s="496"/>
      <c r="D104" s="508"/>
      <c r="E104" s="508"/>
      <c r="F104" s="508"/>
      <c r="G104" s="508"/>
      <c r="H104" s="496"/>
      <c r="I104" s="497"/>
      <c r="J104" s="37"/>
      <c r="K104" s="38"/>
      <c r="L104" s="31">
        <f>IF(J104-K104&lt;0,0,J104-K104)</f>
        <v>0</v>
      </c>
    </row>
    <row r="105" spans="1:12" s="158" customFormat="1" ht="14.4" customHeight="1" x14ac:dyDescent="0.3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 customHeight="1" x14ac:dyDescent="0.35">
      <c r="A106" s="506" t="s">
        <v>297</v>
      </c>
      <c r="B106" s="507"/>
      <c r="C106" s="197"/>
      <c r="D106" s="197"/>
      <c r="E106" s="197"/>
      <c r="F106" s="197"/>
      <c r="G106" s="197"/>
      <c r="H106" s="223"/>
      <c r="I106" s="223"/>
      <c r="J106" s="174"/>
      <c r="K106" s="174"/>
      <c r="L106" s="175"/>
    </row>
    <row r="107" spans="1:12" s="158" customFormat="1" ht="14.4" customHeight="1" x14ac:dyDescent="0.35">
      <c r="A107" s="177" t="s">
        <v>10</v>
      </c>
      <c r="B107" s="397" t="s">
        <v>11</v>
      </c>
      <c r="C107" s="398"/>
      <c r="D107" s="397" t="s">
        <v>12</v>
      </c>
      <c r="E107" s="399"/>
      <c r="F107" s="398"/>
      <c r="G107" s="397" t="s">
        <v>2</v>
      </c>
      <c r="H107" s="399"/>
      <c r="I107" s="399"/>
      <c r="J107" s="399"/>
      <c r="K107" s="399"/>
      <c r="L107" s="398"/>
    </row>
    <row r="108" spans="1:12" s="158" customFormat="1" ht="43.25" customHeight="1" x14ac:dyDescent="0.35">
      <c r="A108" s="221" t="s">
        <v>19</v>
      </c>
      <c r="B108" s="379" t="s">
        <v>55</v>
      </c>
      <c r="C108" s="400"/>
      <c r="D108" s="379" t="s">
        <v>20</v>
      </c>
      <c r="E108" s="380"/>
      <c r="F108" s="400"/>
      <c r="G108" s="379" t="s">
        <v>23</v>
      </c>
      <c r="H108" s="380"/>
      <c r="I108" s="380"/>
      <c r="J108" s="380"/>
      <c r="K108" s="380"/>
      <c r="L108" s="400"/>
    </row>
    <row r="109" spans="1:12" s="158" customFormat="1" ht="8.4" customHeight="1" x14ac:dyDescent="0.35">
      <c r="A109" s="401"/>
      <c r="B109" s="402"/>
      <c r="C109" s="402"/>
      <c r="D109" s="402"/>
      <c r="E109" s="402"/>
      <c r="F109" s="403"/>
      <c r="G109" s="371" t="s">
        <v>21</v>
      </c>
      <c r="H109" s="372" t="s">
        <v>45</v>
      </c>
      <c r="I109" s="374" t="s">
        <v>22</v>
      </c>
      <c r="J109" s="374" t="s">
        <v>49</v>
      </c>
      <c r="K109" s="372" t="s">
        <v>47</v>
      </c>
      <c r="L109" s="374" t="s">
        <v>39</v>
      </c>
    </row>
    <row r="110" spans="1:12" s="158" customFormat="1" ht="29.4" customHeight="1" x14ac:dyDescent="0.35">
      <c r="A110" s="404"/>
      <c r="B110" s="405"/>
      <c r="C110" s="405"/>
      <c r="D110" s="405"/>
      <c r="E110" s="405"/>
      <c r="F110" s="406"/>
      <c r="G110" s="371"/>
      <c r="H110" s="373"/>
      <c r="I110" s="375"/>
      <c r="J110" s="375"/>
      <c r="K110" s="373"/>
      <c r="L110" s="375"/>
    </row>
    <row r="111" spans="1:12" s="158" customFormat="1" ht="14.4" hidden="1" customHeight="1" x14ac:dyDescent="0.3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35">
      <c r="A112" s="21"/>
      <c r="B112" s="368"/>
      <c r="C112" s="370"/>
      <c r="D112" s="368"/>
      <c r="E112" s="369"/>
      <c r="F112" s="370"/>
      <c r="G112" s="184"/>
      <c r="H112" s="183"/>
      <c r="I112" s="183"/>
      <c r="J112" s="182">
        <f>CEILING(G112*H112*I112,1)</f>
        <v>0</v>
      </c>
      <c r="K112" s="183"/>
      <c r="L112" s="182">
        <f>IF(J112-K112&lt;0,0,J112-K112)</f>
        <v>0</v>
      </c>
    </row>
    <row r="113" spans="1:12" s="158" customFormat="1" ht="14.4" hidden="1" customHeight="1" x14ac:dyDescent="0.35">
      <c r="A113" s="21"/>
      <c r="B113" s="368"/>
      <c r="C113" s="370"/>
      <c r="D113" s="368"/>
      <c r="E113" s="369"/>
      <c r="F113" s="370"/>
      <c r="G113" s="184"/>
      <c r="H113" s="183"/>
      <c r="I113" s="183"/>
      <c r="J113" s="182">
        <f>CEILING(G113*H113*I113,1)</f>
        <v>0</v>
      </c>
      <c r="K113" s="183"/>
      <c r="L113" s="182">
        <f>IF(J113-K113&lt;0,0,J113-K113)</f>
        <v>0</v>
      </c>
    </row>
    <row r="114" spans="1:12" s="158" customFormat="1" ht="14.4" customHeight="1" x14ac:dyDescent="0.3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35">
      <c r="A115" s="25" t="s">
        <v>17</v>
      </c>
      <c r="B115" s="231"/>
      <c r="C115" s="232"/>
      <c r="D115" s="232"/>
      <c r="E115" s="232"/>
      <c r="F115" s="232"/>
      <c r="G115" s="232"/>
      <c r="H115" s="232"/>
      <c r="I115" s="232"/>
      <c r="J115" s="23"/>
      <c r="K115" s="23"/>
      <c r="L115" s="24"/>
    </row>
    <row r="116" spans="1:12" ht="200.15" customHeight="1" x14ac:dyDescent="0.35">
      <c r="A116" s="355"/>
      <c r="B116" s="356"/>
      <c r="C116" s="356"/>
      <c r="D116" s="356"/>
      <c r="E116" s="356"/>
      <c r="F116" s="356"/>
      <c r="G116" s="356"/>
      <c r="H116" s="356"/>
      <c r="I116" s="356"/>
      <c r="J116" s="356"/>
      <c r="K116" s="356"/>
      <c r="L116" s="357"/>
    </row>
    <row r="117" spans="1:12" ht="16.5" hidden="1" customHeight="1" x14ac:dyDescent="0.35">
      <c r="A117" s="358"/>
      <c r="B117" s="359"/>
      <c r="C117" s="359"/>
      <c r="D117" s="359"/>
      <c r="E117" s="359"/>
      <c r="F117" s="359"/>
      <c r="G117" s="359"/>
      <c r="H117" s="359"/>
      <c r="I117" s="359"/>
      <c r="J117" s="359"/>
      <c r="K117" s="359"/>
      <c r="L117" s="360"/>
    </row>
    <row r="118" spans="1:12" x14ac:dyDescent="0.35">
      <c r="A118" s="115" t="s">
        <v>274</v>
      </c>
      <c r="B118" s="116"/>
      <c r="C118" s="116"/>
      <c r="D118" s="116"/>
      <c r="E118" s="116"/>
      <c r="F118" s="116"/>
      <c r="G118" s="116"/>
      <c r="H118" s="116"/>
      <c r="I118" s="116"/>
      <c r="J118" s="116"/>
      <c r="K118" s="116"/>
      <c r="L118" s="117"/>
    </row>
    <row r="119" spans="1:12" ht="14" customHeight="1" x14ac:dyDescent="0.35">
      <c r="A119" s="444" t="s">
        <v>36</v>
      </c>
      <c r="B119" s="443"/>
      <c r="C119" s="442" t="s">
        <v>2</v>
      </c>
      <c r="D119" s="442"/>
      <c r="E119" s="442"/>
      <c r="F119" s="442"/>
      <c r="G119" s="442"/>
      <c r="H119" s="442"/>
      <c r="I119" s="442"/>
      <c r="J119" s="442"/>
      <c r="K119" s="442"/>
      <c r="L119" s="443"/>
    </row>
    <row r="120" spans="1:12" ht="41" customHeight="1" x14ac:dyDescent="0.35">
      <c r="A120" s="379" t="s">
        <v>194</v>
      </c>
      <c r="B120" s="400"/>
      <c r="C120" s="380" t="s">
        <v>195</v>
      </c>
      <c r="D120" s="380"/>
      <c r="E120" s="380"/>
      <c r="F120" s="380"/>
      <c r="G120" s="380"/>
      <c r="H120" s="380"/>
      <c r="I120" s="380"/>
      <c r="J120" s="380"/>
      <c r="K120" s="380"/>
      <c r="L120" s="400"/>
    </row>
    <row r="121" spans="1:12" ht="26.4" customHeight="1" x14ac:dyDescent="0.35">
      <c r="A121" s="102"/>
      <c r="B121" s="103"/>
      <c r="C121" s="445" t="s">
        <v>192</v>
      </c>
      <c r="D121" s="446"/>
      <c r="E121" s="449" t="s">
        <v>184</v>
      </c>
      <c r="F121" s="401" t="s">
        <v>21</v>
      </c>
      <c r="G121" s="402"/>
      <c r="H121" s="401" t="s">
        <v>193</v>
      </c>
      <c r="I121" s="403"/>
      <c r="J121" s="374" t="s">
        <v>49</v>
      </c>
      <c r="K121" s="372" t="s">
        <v>47</v>
      </c>
      <c r="L121" s="374" t="s">
        <v>39</v>
      </c>
    </row>
    <row r="122" spans="1:12" ht="26.4" customHeight="1" x14ac:dyDescent="0.35">
      <c r="A122" s="109"/>
      <c r="B122" s="110"/>
      <c r="C122" s="447"/>
      <c r="D122" s="448"/>
      <c r="E122" s="450"/>
      <c r="F122" s="404"/>
      <c r="G122" s="405"/>
      <c r="H122" s="404"/>
      <c r="I122" s="406"/>
      <c r="J122" s="375"/>
      <c r="K122" s="373"/>
      <c r="L122" s="375"/>
    </row>
    <row r="123" spans="1:12" ht="18" hidden="1" customHeight="1" x14ac:dyDescent="0.35">
      <c r="A123" s="383"/>
      <c r="B123" s="384"/>
      <c r="C123" s="435"/>
      <c r="D123" s="437"/>
      <c r="E123" s="220"/>
      <c r="F123" s="438"/>
      <c r="G123" s="439"/>
      <c r="H123" s="440"/>
      <c r="I123" s="441"/>
      <c r="J123" s="167">
        <f>CEILING(C123*F123*H123,1)</f>
        <v>0</v>
      </c>
      <c r="K123" s="170"/>
      <c r="L123" s="182">
        <f>IF(J123-K123&lt;0,0,J123-K123)</f>
        <v>0</v>
      </c>
    </row>
    <row r="124" spans="1:12" ht="30" customHeight="1" x14ac:dyDescent="0.35">
      <c r="A124" s="383"/>
      <c r="B124" s="384"/>
      <c r="C124" s="435"/>
      <c r="D124" s="437"/>
      <c r="E124" s="220"/>
      <c r="F124" s="438"/>
      <c r="G124" s="439"/>
      <c r="H124" s="440"/>
      <c r="I124" s="441"/>
      <c r="J124" s="167">
        <f>CEILING(C124*F124*H124,1)</f>
        <v>0</v>
      </c>
      <c r="K124" s="170"/>
      <c r="L124" s="182">
        <f>IF(J124-K124&lt;0,0,J124-K124)</f>
        <v>0</v>
      </c>
    </row>
    <row r="125" spans="1:12" ht="20" hidden="1" customHeight="1" x14ac:dyDescent="0.35">
      <c r="A125" s="383"/>
      <c r="B125" s="384"/>
      <c r="C125" s="435"/>
      <c r="D125" s="437"/>
      <c r="E125" s="220"/>
      <c r="F125" s="438"/>
      <c r="G125" s="439"/>
      <c r="H125" s="440"/>
      <c r="I125" s="441"/>
      <c r="J125" s="167">
        <f>CEILING(C125*F125*H125,1)</f>
        <v>0</v>
      </c>
      <c r="K125" s="233"/>
      <c r="L125" s="182">
        <f>IF(J125-K125&lt;0,0,J125-K125)</f>
        <v>0</v>
      </c>
    </row>
    <row r="126" spans="1:12" s="158" customFormat="1" ht="14.4" customHeight="1" x14ac:dyDescent="0.35">
      <c r="A126" s="407" t="s">
        <v>41</v>
      </c>
      <c r="B126" s="408"/>
      <c r="C126" s="408"/>
      <c r="D126" s="408"/>
      <c r="E126" s="408"/>
      <c r="F126" s="408"/>
      <c r="G126" s="408"/>
      <c r="H126" s="408"/>
      <c r="I126" s="409"/>
      <c r="J126" s="157">
        <f>SUM(J123:J125)</f>
        <v>0</v>
      </c>
      <c r="K126" s="157">
        <f>SUM(K123:K125)</f>
        <v>0</v>
      </c>
      <c r="L126" s="157">
        <f>SUM(L123:L125)</f>
        <v>0</v>
      </c>
    </row>
    <row r="127" spans="1:12" ht="23.4" customHeight="1" x14ac:dyDescent="0.35">
      <c r="A127" s="25" t="s">
        <v>17</v>
      </c>
      <c r="B127" s="231"/>
      <c r="C127" s="232"/>
      <c r="D127" s="232"/>
      <c r="E127" s="232"/>
      <c r="F127" s="232"/>
      <c r="G127" s="232"/>
      <c r="H127" s="232"/>
      <c r="I127" s="232"/>
      <c r="J127" s="23"/>
      <c r="K127" s="23"/>
      <c r="L127" s="24"/>
    </row>
    <row r="128" spans="1:12" ht="200" customHeight="1" x14ac:dyDescent="0.35">
      <c r="A128" s="355"/>
      <c r="B128" s="356"/>
      <c r="C128" s="356"/>
      <c r="D128" s="356"/>
      <c r="E128" s="356"/>
      <c r="F128" s="356"/>
      <c r="G128" s="356"/>
      <c r="H128" s="356"/>
      <c r="I128" s="356"/>
      <c r="J128" s="356"/>
      <c r="K128" s="356"/>
      <c r="L128" s="357"/>
    </row>
    <row r="129" spans="1:12" ht="14.4" hidden="1" customHeight="1" x14ac:dyDescent="0.35">
      <c r="A129" s="358"/>
      <c r="B129" s="359"/>
      <c r="C129" s="359"/>
      <c r="D129" s="359"/>
      <c r="E129" s="359"/>
      <c r="F129" s="359"/>
      <c r="G129" s="359"/>
      <c r="H129" s="359"/>
      <c r="I129" s="359"/>
      <c r="J129" s="359"/>
      <c r="K129" s="359"/>
      <c r="L129" s="360"/>
    </row>
    <row r="130" spans="1:12" x14ac:dyDescent="0.35">
      <c r="A130" s="115" t="s">
        <v>275</v>
      </c>
      <c r="B130" s="116"/>
      <c r="C130" s="116"/>
      <c r="D130" s="116"/>
      <c r="E130" s="116"/>
      <c r="F130" s="116"/>
      <c r="G130" s="116"/>
      <c r="H130" s="116"/>
      <c r="I130" s="116"/>
      <c r="J130" s="116"/>
      <c r="K130" s="116"/>
      <c r="L130" s="117"/>
    </row>
    <row r="131" spans="1:12" ht="15" customHeight="1" x14ac:dyDescent="0.35">
      <c r="A131" s="444" t="s">
        <v>15</v>
      </c>
      <c r="B131" s="442"/>
      <c r="C131" s="443"/>
      <c r="D131" s="444" t="s">
        <v>2</v>
      </c>
      <c r="E131" s="442"/>
      <c r="F131" s="442"/>
      <c r="G131" s="442"/>
      <c r="H131" s="442"/>
      <c r="I131" s="442"/>
      <c r="J131" s="442"/>
      <c r="K131" s="442"/>
      <c r="L131" s="443"/>
    </row>
    <row r="132" spans="1:12" ht="15" customHeight="1" x14ac:dyDescent="0.35">
      <c r="A132" s="379" t="s">
        <v>56</v>
      </c>
      <c r="B132" s="380"/>
      <c r="C132" s="400"/>
      <c r="D132" s="379" t="s">
        <v>52</v>
      </c>
      <c r="E132" s="380"/>
      <c r="F132" s="380"/>
      <c r="G132" s="380"/>
      <c r="H132" s="380"/>
      <c r="I132" s="380"/>
      <c r="J132" s="380"/>
      <c r="K132" s="380"/>
      <c r="L132" s="400"/>
    </row>
    <row r="133" spans="1:12" ht="26" customHeight="1" x14ac:dyDescent="0.35">
      <c r="A133" s="412"/>
      <c r="B133" s="413"/>
      <c r="C133" s="414"/>
      <c r="D133" s="421" t="s">
        <v>57</v>
      </c>
      <c r="E133" s="421"/>
      <c r="F133" s="401" t="s">
        <v>61</v>
      </c>
      <c r="G133" s="402"/>
      <c r="H133" s="402"/>
      <c r="I133" s="403"/>
      <c r="J133" s="374" t="s">
        <v>49</v>
      </c>
      <c r="K133" s="372" t="s">
        <v>47</v>
      </c>
      <c r="L133" s="374" t="s">
        <v>39</v>
      </c>
    </row>
    <row r="134" spans="1:12" ht="31.5" customHeight="1" x14ac:dyDescent="0.35">
      <c r="A134" s="415"/>
      <c r="B134" s="416"/>
      <c r="C134" s="417"/>
      <c r="D134" s="421"/>
      <c r="E134" s="421"/>
      <c r="F134" s="404"/>
      <c r="G134" s="405"/>
      <c r="H134" s="405"/>
      <c r="I134" s="406"/>
      <c r="J134" s="375"/>
      <c r="K134" s="373"/>
      <c r="L134" s="375"/>
    </row>
    <row r="135" spans="1:12" ht="31.5" hidden="1" customHeight="1" x14ac:dyDescent="0.35">
      <c r="A135" s="383"/>
      <c r="B135" s="453"/>
      <c r="C135" s="384"/>
      <c r="D135" s="451"/>
      <c r="E135" s="451"/>
      <c r="F135" s="454"/>
      <c r="G135" s="455"/>
      <c r="H135" s="455"/>
      <c r="I135" s="456"/>
      <c r="J135" s="182">
        <f>CEILING(D135*F135,1)</f>
        <v>0</v>
      </c>
      <c r="K135" s="170"/>
      <c r="L135" s="182">
        <f>IF(J135-K135&lt;0,0,J135-K135)</f>
        <v>0</v>
      </c>
    </row>
    <row r="136" spans="1:12" ht="31.5" customHeight="1" x14ac:dyDescent="0.35">
      <c r="A136" s="383"/>
      <c r="B136" s="453"/>
      <c r="C136" s="384"/>
      <c r="D136" s="451"/>
      <c r="E136" s="451"/>
      <c r="F136" s="454"/>
      <c r="G136" s="455"/>
      <c r="H136" s="455"/>
      <c r="I136" s="456"/>
      <c r="J136" s="182">
        <f>CEILING(D136*F136,1)</f>
        <v>0</v>
      </c>
      <c r="K136" s="170"/>
      <c r="L136" s="182">
        <f>IF(J136-K136&lt;0,0,J136-K136)</f>
        <v>0</v>
      </c>
    </row>
    <row r="137" spans="1:12" hidden="1" x14ac:dyDescent="0.35">
      <c r="A137" s="460"/>
      <c r="B137" s="461"/>
      <c r="C137" s="462"/>
      <c r="D137" s="452"/>
      <c r="E137" s="452"/>
      <c r="F137" s="457"/>
      <c r="G137" s="458"/>
      <c r="H137" s="458"/>
      <c r="I137" s="459"/>
      <c r="J137" s="182">
        <f>CEILING(D137*F137,1)</f>
        <v>0</v>
      </c>
      <c r="K137" s="233"/>
      <c r="L137" s="182">
        <f>IF(J137-K137&lt;0,0,J137-K137)</f>
        <v>0</v>
      </c>
    </row>
    <row r="138" spans="1:12" s="158" customFormat="1" ht="14.4" customHeight="1" x14ac:dyDescent="0.35">
      <c r="A138" s="407" t="s">
        <v>41</v>
      </c>
      <c r="B138" s="408"/>
      <c r="C138" s="408"/>
      <c r="D138" s="408"/>
      <c r="E138" s="408"/>
      <c r="F138" s="408"/>
      <c r="G138" s="408"/>
      <c r="H138" s="408"/>
      <c r="I138" s="409"/>
      <c r="J138" s="157">
        <f>SUM(J135:J137)</f>
        <v>0</v>
      </c>
      <c r="K138" s="157">
        <f>SUM(K135:K137)</f>
        <v>0</v>
      </c>
      <c r="L138" s="157">
        <f>SUM(L135:L137)</f>
        <v>0</v>
      </c>
    </row>
    <row r="139" spans="1:12" ht="26" customHeight="1" x14ac:dyDescent="0.35">
      <c r="A139" s="25" t="s">
        <v>17</v>
      </c>
      <c r="B139" s="231"/>
      <c r="C139" s="232"/>
      <c r="D139" s="232"/>
      <c r="E139" s="232"/>
      <c r="F139" s="232"/>
      <c r="G139" s="232"/>
      <c r="H139" s="232"/>
      <c r="I139" s="232"/>
      <c r="J139" s="23"/>
      <c r="K139" s="23"/>
      <c r="L139" s="24"/>
    </row>
    <row r="140" spans="1:12" ht="200" customHeight="1" x14ac:dyDescent="0.35">
      <c r="A140" s="355"/>
      <c r="B140" s="356"/>
      <c r="C140" s="356"/>
      <c r="D140" s="356"/>
      <c r="E140" s="356"/>
      <c r="F140" s="356"/>
      <c r="G140" s="356"/>
      <c r="H140" s="356"/>
      <c r="I140" s="356"/>
      <c r="J140" s="356"/>
      <c r="K140" s="356"/>
      <c r="L140" s="357"/>
    </row>
    <row r="141" spans="1:12" ht="14.4" hidden="1" customHeight="1" x14ac:dyDescent="0.35">
      <c r="A141" s="358"/>
      <c r="B141" s="359"/>
      <c r="C141" s="359"/>
      <c r="D141" s="359"/>
      <c r="E141" s="359"/>
      <c r="F141" s="359"/>
      <c r="G141" s="359"/>
      <c r="H141" s="359"/>
      <c r="I141" s="359"/>
      <c r="J141" s="359"/>
      <c r="K141" s="359"/>
      <c r="L141" s="360"/>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5"/>
  <sheetViews>
    <sheetView showGridLines="0" zoomScaleNormal="100" workbookViewId="0">
      <selection sqref="A1:L1"/>
    </sheetView>
  </sheetViews>
  <sheetFormatPr defaultColWidth="9.08984375" defaultRowHeight="12" x14ac:dyDescent="0.3"/>
  <cols>
    <col min="1" max="1" width="18.54296875" style="1" bestFit="1" customWidth="1"/>
    <col min="2" max="12" width="10.6328125" style="1" customWidth="1"/>
    <col min="13" max="16384" width="9.08984375" style="1"/>
  </cols>
  <sheetData>
    <row r="1" spans="1:12" ht="20.25" customHeight="1" x14ac:dyDescent="0.5">
      <c r="A1" s="514" t="s">
        <v>44</v>
      </c>
      <c r="B1" s="515"/>
      <c r="C1" s="515"/>
      <c r="D1" s="515"/>
      <c r="E1" s="515"/>
      <c r="F1" s="515"/>
      <c r="G1" s="515"/>
      <c r="H1" s="515"/>
      <c r="I1" s="515"/>
      <c r="J1" s="515"/>
      <c r="K1" s="515"/>
      <c r="L1" s="516"/>
    </row>
    <row r="2" spans="1:12" ht="55.25" customHeight="1" x14ac:dyDescent="0.3">
      <c r="A2" s="517" t="s">
        <v>281</v>
      </c>
      <c r="B2" s="518"/>
      <c r="C2" s="518"/>
      <c r="D2" s="518"/>
      <c r="E2" s="518"/>
      <c r="F2" s="518"/>
      <c r="G2" s="518"/>
      <c r="H2" s="518"/>
      <c r="I2" s="518"/>
      <c r="J2" s="518"/>
      <c r="K2" s="518"/>
      <c r="L2" s="519"/>
    </row>
    <row r="3" spans="1:12" ht="29" customHeight="1" x14ac:dyDescent="0.3">
      <c r="A3" s="160"/>
      <c r="B3" s="523" t="s">
        <v>114</v>
      </c>
      <c r="C3" s="524"/>
      <c r="D3" s="523" t="s">
        <v>283</v>
      </c>
      <c r="E3" s="524"/>
      <c r="F3" s="523" t="s">
        <v>282</v>
      </c>
      <c r="G3" s="524"/>
      <c r="H3" s="523" t="s">
        <v>284</v>
      </c>
      <c r="I3" s="524"/>
      <c r="J3" s="523" t="s">
        <v>285</v>
      </c>
      <c r="K3" s="524"/>
      <c r="L3" s="161"/>
    </row>
    <row r="4" spans="1:12" ht="14.4" customHeight="1" x14ac:dyDescent="0.3">
      <c r="A4" s="529" t="s">
        <v>40</v>
      </c>
      <c r="B4" s="520" t="s">
        <v>39</v>
      </c>
      <c r="C4" s="520" t="s">
        <v>199</v>
      </c>
      <c r="D4" s="520" t="s">
        <v>39</v>
      </c>
      <c r="E4" s="520" t="s">
        <v>199</v>
      </c>
      <c r="F4" s="520" t="s">
        <v>39</v>
      </c>
      <c r="G4" s="520" t="s">
        <v>199</v>
      </c>
      <c r="H4" s="520" t="s">
        <v>39</v>
      </c>
      <c r="I4" s="520" t="s">
        <v>199</v>
      </c>
      <c r="J4" s="520" t="s">
        <v>39</v>
      </c>
      <c r="K4" s="520" t="s">
        <v>199</v>
      </c>
      <c r="L4" s="520" t="s">
        <v>41</v>
      </c>
    </row>
    <row r="5" spans="1:12" x14ac:dyDescent="0.3">
      <c r="A5" s="530"/>
      <c r="B5" s="521"/>
      <c r="C5" s="521"/>
      <c r="D5" s="521"/>
      <c r="E5" s="521"/>
      <c r="F5" s="521"/>
      <c r="G5" s="521"/>
      <c r="H5" s="521"/>
      <c r="I5" s="521"/>
      <c r="J5" s="521"/>
      <c r="K5" s="521"/>
      <c r="L5" s="521"/>
    </row>
    <row r="6" spans="1:12" x14ac:dyDescent="0.3">
      <c r="A6" s="530"/>
      <c r="B6" s="521"/>
      <c r="C6" s="521"/>
      <c r="D6" s="521"/>
      <c r="E6" s="521"/>
      <c r="F6" s="521"/>
      <c r="G6" s="521"/>
      <c r="H6" s="521"/>
      <c r="I6" s="521"/>
      <c r="J6" s="521"/>
      <c r="K6" s="521"/>
      <c r="L6" s="521"/>
    </row>
    <row r="7" spans="1:12" ht="25.25" customHeight="1" x14ac:dyDescent="0.3">
      <c r="A7" s="529"/>
      <c r="B7" s="522"/>
      <c r="C7" s="522"/>
      <c r="D7" s="522"/>
      <c r="E7" s="522"/>
      <c r="F7" s="522"/>
      <c r="G7" s="522"/>
      <c r="H7" s="522"/>
      <c r="I7" s="522"/>
      <c r="J7" s="522"/>
      <c r="K7" s="522"/>
      <c r="L7" s="522"/>
    </row>
    <row r="8" spans="1:12" x14ac:dyDescent="0.3">
      <c r="A8" s="16" t="s">
        <v>27</v>
      </c>
      <c r="B8" s="12">
        <f>'Budget Detail - Year 1'!L12</f>
        <v>0</v>
      </c>
      <c r="C8" s="12">
        <f>'Budget Detail - Year 1'!K12</f>
        <v>0</v>
      </c>
      <c r="D8" s="12">
        <f>'Budget Detail - Year 2'!L12</f>
        <v>0</v>
      </c>
      <c r="E8" s="12">
        <f>'Budget Detail - Year 2'!K12</f>
        <v>0</v>
      </c>
      <c r="F8" s="12">
        <f>'Budget Detail - Year 3'!L12</f>
        <v>0</v>
      </c>
      <c r="G8" s="12">
        <f>'Budget Detail - Year 3'!K12</f>
        <v>0</v>
      </c>
      <c r="H8" s="12">
        <f>'Budget Detail - Year 4'!L12</f>
        <v>0</v>
      </c>
      <c r="I8" s="12">
        <f>'Budget Detail - Year 4'!K12</f>
        <v>0</v>
      </c>
      <c r="J8" s="12">
        <f>'Budget Detail - Year 5'!L12</f>
        <v>0</v>
      </c>
      <c r="K8" s="12">
        <f>'Budget Detail - Year 5'!K12</f>
        <v>0</v>
      </c>
      <c r="L8" s="12">
        <f t="shared" ref="L8:L16" si="0">SUM(B8:K8)</f>
        <v>0</v>
      </c>
    </row>
    <row r="9" spans="1:12" x14ac:dyDescent="0.3">
      <c r="A9" s="11" t="s">
        <v>28</v>
      </c>
      <c r="B9" s="14">
        <f>'Budget Detail - Year 1'!L24</f>
        <v>0</v>
      </c>
      <c r="C9" s="14">
        <f>'Budget Detail - Year 1'!K24</f>
        <v>0</v>
      </c>
      <c r="D9" s="14">
        <f>'Budget Detail - Year 2'!L24</f>
        <v>0</v>
      </c>
      <c r="E9" s="14">
        <f>'Budget Detail - Year 2'!K24</f>
        <v>0</v>
      </c>
      <c r="F9" s="14">
        <f>'Budget Detail - Year 3'!L24</f>
        <v>0</v>
      </c>
      <c r="G9" s="14">
        <f>'Budget Detail - Year 3'!K24</f>
        <v>0</v>
      </c>
      <c r="H9" s="14">
        <f>'Budget Detail - Year 4'!L24</f>
        <v>0</v>
      </c>
      <c r="I9" s="14">
        <f>'Budget Detail - Year 4'!K24</f>
        <v>0</v>
      </c>
      <c r="J9" s="14">
        <f>'Budget Detail - Year 5'!L24</f>
        <v>0</v>
      </c>
      <c r="K9" s="14">
        <f>'Budget Detail - Year 5'!K24</f>
        <v>0</v>
      </c>
      <c r="L9" s="14">
        <f t="shared" si="0"/>
        <v>0</v>
      </c>
    </row>
    <row r="10" spans="1:12" x14ac:dyDescent="0.3">
      <c r="A10" s="17" t="s">
        <v>29</v>
      </c>
      <c r="B10" s="13">
        <f>'Budget Detail - Year 1'!L36</f>
        <v>0</v>
      </c>
      <c r="C10" s="13">
        <f>'Budget Detail - Year 1'!K36</f>
        <v>0</v>
      </c>
      <c r="D10" s="13">
        <f>'Budget Detail - Year 2'!L36</f>
        <v>0</v>
      </c>
      <c r="E10" s="13">
        <f>'Budget Detail - Year 2'!K36</f>
        <v>0</v>
      </c>
      <c r="F10" s="13">
        <f>'Budget Detail - Year 3'!L36</f>
        <v>0</v>
      </c>
      <c r="G10" s="13">
        <f>'Budget Detail - Year 3'!K36</f>
        <v>0</v>
      </c>
      <c r="H10" s="13">
        <f>'Budget Detail - Year 4'!L36</f>
        <v>0</v>
      </c>
      <c r="I10" s="13">
        <f>'Budget Detail - Year 4'!K36</f>
        <v>0</v>
      </c>
      <c r="J10" s="13">
        <f>'Budget Detail - Year 5'!L36</f>
        <v>0</v>
      </c>
      <c r="K10" s="13">
        <f>'Budget Detail - Year 5'!K36</f>
        <v>0</v>
      </c>
      <c r="L10" s="13">
        <f t="shared" si="0"/>
        <v>0</v>
      </c>
    </row>
    <row r="11" spans="1:12" x14ac:dyDescent="0.3">
      <c r="A11" s="11" t="s">
        <v>30</v>
      </c>
      <c r="B11" s="14">
        <f>'Budget Detail - Year 1'!L48</f>
        <v>0</v>
      </c>
      <c r="C11" s="14">
        <f>'Budget Detail - Year 1'!K48</f>
        <v>0</v>
      </c>
      <c r="D11" s="14">
        <f>'Budget Detail - Year 2'!L48</f>
        <v>0</v>
      </c>
      <c r="E11" s="14">
        <f>'Budget Detail - Year 2'!K48</f>
        <v>0</v>
      </c>
      <c r="F11" s="14">
        <f>'Budget Detail - Year 3'!L48</f>
        <v>0</v>
      </c>
      <c r="G11" s="14">
        <f>'Budget Detail - Year 3'!K48</f>
        <v>0</v>
      </c>
      <c r="H11" s="14">
        <f>'Budget Detail - Year 4'!L48</f>
        <v>0</v>
      </c>
      <c r="I11" s="14">
        <f>'Budget Detail - Year 4'!K48</f>
        <v>0</v>
      </c>
      <c r="J11" s="14">
        <f>'Budget Detail - Year 5'!L48</f>
        <v>0</v>
      </c>
      <c r="K11" s="14">
        <f>'Budget Detail - Year 5'!K48</f>
        <v>0</v>
      </c>
      <c r="L11" s="14">
        <f t="shared" si="0"/>
        <v>0</v>
      </c>
    </row>
    <row r="12" spans="1:12" x14ac:dyDescent="0.3">
      <c r="A12" s="17" t="s">
        <v>32</v>
      </c>
      <c r="B12" s="13">
        <f>'Budget Detail - Year 1'!L60</f>
        <v>0</v>
      </c>
      <c r="C12" s="13">
        <f>'Budget Detail - Year 1'!K60</f>
        <v>0</v>
      </c>
      <c r="D12" s="13">
        <f>'Budget Detail - Year 2'!L60</f>
        <v>0</v>
      </c>
      <c r="E12" s="13">
        <f>'Budget Detail - Year 2'!K60</f>
        <v>0</v>
      </c>
      <c r="F12" s="13">
        <f>'Budget Detail - Year 3'!L60</f>
        <v>0</v>
      </c>
      <c r="G12" s="13">
        <f>'Budget Detail - Year 3'!K60</f>
        <v>0</v>
      </c>
      <c r="H12" s="13">
        <f>'Budget Detail - Year 4'!L60</f>
        <v>0</v>
      </c>
      <c r="I12" s="13">
        <f>'Budget Detail - Year 4'!K60</f>
        <v>0</v>
      </c>
      <c r="J12" s="13">
        <f>'Budget Detail - Year 5'!L60</f>
        <v>0</v>
      </c>
      <c r="K12" s="13">
        <f>'Budget Detail - Year 5'!K60</f>
        <v>0</v>
      </c>
      <c r="L12" s="13">
        <f t="shared" si="0"/>
        <v>0</v>
      </c>
    </row>
    <row r="13" spans="1:12" x14ac:dyDescent="0.3">
      <c r="A13" s="11" t="s">
        <v>34</v>
      </c>
      <c r="B13" s="14">
        <f>'Budget Detail - Year 1'!L72</f>
        <v>0</v>
      </c>
      <c r="C13" s="14">
        <f>'Budget Detail - Year 1'!K72</f>
        <v>0</v>
      </c>
      <c r="D13" s="14">
        <f>'Budget Detail - Year 2'!L72</f>
        <v>0</v>
      </c>
      <c r="E13" s="14">
        <f>'Budget Detail - Year 2'!K72</f>
        <v>0</v>
      </c>
      <c r="F13" s="14">
        <f>'Budget Detail - Year 3'!L72</f>
        <v>0</v>
      </c>
      <c r="G13" s="14">
        <f>'Budget Detail - Year 3'!K72</f>
        <v>0</v>
      </c>
      <c r="H13" s="14">
        <f>'Budget Detail - Year 4'!L72</f>
        <v>0</v>
      </c>
      <c r="I13" s="14">
        <f>'Budget Detail - Year 4'!K72</f>
        <v>0</v>
      </c>
      <c r="J13" s="14">
        <f>'Budget Detail - Year 5'!L72</f>
        <v>0</v>
      </c>
      <c r="K13" s="14">
        <f>'Budget Detail - Year 5'!K72</f>
        <v>0</v>
      </c>
      <c r="L13" s="14">
        <f t="shared" si="0"/>
        <v>0</v>
      </c>
    </row>
    <row r="14" spans="1:12" x14ac:dyDescent="0.3">
      <c r="A14" s="16" t="s">
        <v>190</v>
      </c>
      <c r="B14" s="12">
        <f>'Budget Detail - Year 1'!L84</f>
        <v>0</v>
      </c>
      <c r="C14" s="12">
        <f>'Budget Detail - Year 1'!K84</f>
        <v>0</v>
      </c>
      <c r="D14" s="12">
        <f>'Budget Detail - Year 2'!L84</f>
        <v>0</v>
      </c>
      <c r="E14" s="12">
        <f>'Budget Detail - Year 2'!K84</f>
        <v>0</v>
      </c>
      <c r="F14" s="12">
        <f>'Budget Detail - Year 3'!L84</f>
        <v>0</v>
      </c>
      <c r="G14" s="12">
        <f>'Budget Detail - Year 3'!K84</f>
        <v>0</v>
      </c>
      <c r="H14" s="12">
        <f>'Budget Detail - Year 4'!L84</f>
        <v>0</v>
      </c>
      <c r="I14" s="12">
        <f>'Budget Detail - Year 4'!K84</f>
        <v>0</v>
      </c>
      <c r="J14" s="12">
        <f>'Budget Detail - Year 5'!L84</f>
        <v>0</v>
      </c>
      <c r="K14" s="12">
        <f>'Budget Detail - Year 5'!K84</f>
        <v>0</v>
      </c>
      <c r="L14" s="13">
        <f t="shared" si="0"/>
        <v>0</v>
      </c>
    </row>
    <row r="15" spans="1:12" x14ac:dyDescent="0.3">
      <c r="A15" s="11" t="s">
        <v>191</v>
      </c>
      <c r="B15" s="119">
        <f>'Budget Detail - Year 1'!L105</f>
        <v>0</v>
      </c>
      <c r="C15" s="119">
        <f>'Budget Detail - Year 1'!K105</f>
        <v>0</v>
      </c>
      <c r="D15" s="119">
        <f>'Budget Detail - Year 2'!L105</f>
        <v>0</v>
      </c>
      <c r="E15" s="119">
        <f>'Budget Detail - Year 2'!K105</f>
        <v>0</v>
      </c>
      <c r="F15" s="119">
        <f>'Budget Detail - Year 3'!L105</f>
        <v>0</v>
      </c>
      <c r="G15" s="119">
        <f>'Budget Detail - Year 3'!K105</f>
        <v>0</v>
      </c>
      <c r="H15" s="119">
        <f>'Budget Detail - Year 4'!L105</f>
        <v>0</v>
      </c>
      <c r="I15" s="119">
        <f>'Budget Detail - Year 4'!K105</f>
        <v>0</v>
      </c>
      <c r="J15" s="119">
        <f>'Budget Detail - Year 5'!L105</f>
        <v>0</v>
      </c>
      <c r="K15" s="119">
        <f>'Budget Detail - Year 5'!K105</f>
        <v>0</v>
      </c>
      <c r="L15" s="14">
        <f t="shared" si="0"/>
        <v>0</v>
      </c>
    </row>
    <row r="16" spans="1:12" x14ac:dyDescent="0.3">
      <c r="A16" s="162" t="s">
        <v>276</v>
      </c>
      <c r="B16" s="163">
        <f>'Budget Detail - Year 1'!L126</f>
        <v>0</v>
      </c>
      <c r="C16" s="163">
        <f>'Budget Detail - Year 1'!K126</f>
        <v>0</v>
      </c>
      <c r="D16" s="163">
        <f>'Budget Detail - Year 2'!L126</f>
        <v>0</v>
      </c>
      <c r="E16" s="163">
        <f>'Budget Detail - Year 2'!K126</f>
        <v>0</v>
      </c>
      <c r="F16" s="163">
        <f>'Budget Detail - Year 3'!L126</f>
        <v>0</v>
      </c>
      <c r="G16" s="163">
        <f>'Budget Detail - Year 3'!K126</f>
        <v>0</v>
      </c>
      <c r="H16" s="163">
        <f>'Budget Detail - Year 4'!L126</f>
        <v>0</v>
      </c>
      <c r="I16" s="163">
        <f>'Budget Detail - Year 4'!K126</f>
        <v>0</v>
      </c>
      <c r="J16" s="163">
        <f>'Budget Detail - Year 5'!L126</f>
        <v>0</v>
      </c>
      <c r="K16" s="163">
        <f>'Budget Detail - Year 5'!K126</f>
        <v>0</v>
      </c>
      <c r="L16" s="163">
        <f t="shared" si="0"/>
        <v>0</v>
      </c>
    </row>
    <row r="17" spans="1:12" ht="3.9" customHeight="1" x14ac:dyDescent="0.3">
      <c r="A17" s="17"/>
      <c r="B17" s="13"/>
      <c r="C17" s="13"/>
      <c r="D17" s="13"/>
      <c r="E17" s="13"/>
      <c r="F17" s="13"/>
      <c r="G17" s="13"/>
      <c r="H17" s="13"/>
      <c r="I17" s="13"/>
      <c r="J17" s="13"/>
      <c r="K17" s="13"/>
      <c r="L17" s="13"/>
    </row>
    <row r="18" spans="1:12" x14ac:dyDescent="0.3">
      <c r="A18" s="18" t="s">
        <v>37</v>
      </c>
      <c r="B18" s="15">
        <f t="shared" ref="B18:K18" si="1">SUM(B8:B16)</f>
        <v>0</v>
      </c>
      <c r="C18" s="15">
        <f t="shared" si="1"/>
        <v>0</v>
      </c>
      <c r="D18" s="15">
        <f t="shared" si="1"/>
        <v>0</v>
      </c>
      <c r="E18" s="15">
        <f t="shared" si="1"/>
        <v>0</v>
      </c>
      <c r="F18" s="15">
        <f t="shared" si="1"/>
        <v>0</v>
      </c>
      <c r="G18" s="15">
        <f t="shared" si="1"/>
        <v>0</v>
      </c>
      <c r="H18" s="15">
        <f t="shared" si="1"/>
        <v>0</v>
      </c>
      <c r="I18" s="15">
        <f t="shared" si="1"/>
        <v>0</v>
      </c>
      <c r="J18" s="15">
        <f t="shared" si="1"/>
        <v>0</v>
      </c>
      <c r="K18" s="15">
        <f t="shared" si="1"/>
        <v>0</v>
      </c>
      <c r="L18" s="15">
        <f>SUM(B18:K18)</f>
        <v>0</v>
      </c>
    </row>
    <row r="19" spans="1:12" x14ac:dyDescent="0.3">
      <c r="A19" s="17" t="s">
        <v>275</v>
      </c>
      <c r="B19" s="13">
        <f>'Budget Detail - Year 1'!L138</f>
        <v>0</v>
      </c>
      <c r="C19" s="13">
        <f>'Budget Detail - Year 1'!K138</f>
        <v>0</v>
      </c>
      <c r="D19" s="13">
        <f>'Budget Detail - Year 2'!L138</f>
        <v>0</v>
      </c>
      <c r="E19" s="13">
        <f>'Budget Detail - Year 2'!K138</f>
        <v>0</v>
      </c>
      <c r="F19" s="13">
        <f>'Budget Detail - Year 3'!L138</f>
        <v>0</v>
      </c>
      <c r="G19" s="13">
        <f>'Budget Detail - Year 3'!K138</f>
        <v>0</v>
      </c>
      <c r="H19" s="13">
        <f>'Budget Detail - Year 4'!L138</f>
        <v>0</v>
      </c>
      <c r="I19" s="13">
        <f>'Budget Detail - Year 4'!K138</f>
        <v>0</v>
      </c>
      <c r="J19" s="13">
        <f>'Budget Detail - Year 5'!L138</f>
        <v>0</v>
      </c>
      <c r="K19" s="13">
        <f>'Budget Detail - Year 5'!K138</f>
        <v>0</v>
      </c>
      <c r="L19" s="13">
        <f>SUM(B19:K19)</f>
        <v>0</v>
      </c>
    </row>
    <row r="20" spans="1:12" ht="3.9" customHeight="1" x14ac:dyDescent="0.3">
      <c r="A20" s="17"/>
      <c r="B20" s="13"/>
      <c r="C20" s="13"/>
      <c r="D20" s="13"/>
      <c r="E20" s="13"/>
      <c r="F20" s="13"/>
      <c r="G20" s="13"/>
      <c r="H20" s="13"/>
      <c r="I20" s="13"/>
      <c r="J20" s="13"/>
      <c r="K20" s="13"/>
      <c r="L20" s="13"/>
    </row>
    <row r="21" spans="1:12" x14ac:dyDescent="0.3">
      <c r="A21" s="18" t="s">
        <v>38</v>
      </c>
      <c r="B21" s="15">
        <f t="shared" ref="B21:C21" si="2">SUM(B18,B19)</f>
        <v>0</v>
      </c>
      <c r="C21" s="15">
        <f t="shared" si="2"/>
        <v>0</v>
      </c>
      <c r="D21" s="15">
        <f t="shared" ref="D21:K21" si="3">SUM(D18,D19)</f>
        <v>0</v>
      </c>
      <c r="E21" s="15">
        <f t="shared" si="3"/>
        <v>0</v>
      </c>
      <c r="F21" s="15">
        <f t="shared" si="3"/>
        <v>0</v>
      </c>
      <c r="G21" s="15">
        <f t="shared" si="3"/>
        <v>0</v>
      </c>
      <c r="H21" s="15">
        <f t="shared" si="3"/>
        <v>0</v>
      </c>
      <c r="I21" s="15">
        <f t="shared" si="3"/>
        <v>0</v>
      </c>
      <c r="J21" s="15">
        <f t="shared" si="3"/>
        <v>0</v>
      </c>
      <c r="K21" s="15">
        <f t="shared" si="3"/>
        <v>0</v>
      </c>
      <c r="L21" s="15">
        <f>SUM(B21:K21)</f>
        <v>0</v>
      </c>
    </row>
    <row r="22" spans="1:12" ht="12" customHeight="1" x14ac:dyDescent="0.3">
      <c r="A22" s="525" t="s">
        <v>300</v>
      </c>
      <c r="B22" s="526"/>
      <c r="C22" s="526"/>
      <c r="D22" s="526"/>
      <c r="E22" s="526"/>
      <c r="F22" s="526"/>
      <c r="G22" s="526"/>
      <c r="H22" s="526"/>
      <c r="I22" s="526"/>
      <c r="J22" s="527" t="str">
        <f>IF(OR('Budget Detail - Year 1'!K2="Yes",'Budget Detail - Year 2'!K2="Yes",'Budget Detail - Year 3'!K2="Yes",'Budget Detail - Year 4'!K2="Yes",'Budget Detail - Year 5'!K2="Yes"),"Yes","No")</f>
        <v>No</v>
      </c>
      <c r="K22" s="527"/>
      <c r="L22" s="528"/>
    </row>
    <row r="24" spans="1:12" x14ac:dyDescent="0.3">
      <c r="B24" s="26"/>
      <c r="C24" s="26"/>
      <c r="D24" s="26"/>
      <c r="E24" s="26"/>
      <c r="F24" s="26"/>
      <c r="G24" s="26"/>
      <c r="H24" s="26"/>
      <c r="I24" s="26"/>
      <c r="J24" s="26"/>
      <c r="K24" s="26"/>
    </row>
    <row r="25" spans="1:12" x14ac:dyDescent="0.3">
      <c r="B25" s="26"/>
      <c r="C25" s="26"/>
      <c r="D25" s="26"/>
      <c r="E25" s="26"/>
      <c r="F25" s="26"/>
      <c r="G25" s="26"/>
      <c r="H25" s="26"/>
      <c r="I25" s="26"/>
      <c r="J25" s="26"/>
      <c r="K25" s="26"/>
    </row>
  </sheetData>
  <sheetProtection algorithmName="SHA-512" hashValue="JSJHeBMyWJCEokEFugg/AFw6S0aJLs5/5KkmMCr/nxwsqAhYA+GN/x0WvChLcmbbzr3/7yu/MiLDkWhmfBptpQ==" saltValue="8lF8mu/Z2NC996YxwWyP/Q==" spinCount="100000" sheet="1" objects="1" scenarios="1" selectLockedCells="1"/>
  <mergeCells count="21">
    <mergeCell ref="A22:I22"/>
    <mergeCell ref="J22:L22"/>
    <mergeCell ref="J3:K3"/>
    <mergeCell ref="J4:J7"/>
    <mergeCell ref="K4:K7"/>
    <mergeCell ref="A4:A7"/>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election activeCell="F24" sqref="F24"/>
    </sheetView>
  </sheetViews>
  <sheetFormatPr defaultRowHeight="14.5" x14ac:dyDescent="0.35"/>
  <sheetData>
    <row r="1" spans="1:1" x14ac:dyDescent="0.35">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CFB0AD-36F5-4B7E-B5E6-38645B49CFE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0f58a29-5912-4a1b-ad32-c6fd49c664db"/>
    <ds:schemaRef ds:uri="http://www.w3.org/XML/1998/namespace"/>
    <ds:schemaRef ds:uri="http://purl.org/dc/dcmitype/"/>
  </ds:schemaRefs>
</ds:datastoreItem>
</file>

<file path=customXml/itemProps2.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D51B022D-ED37-42C0-9535-E6C7A9C77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jbrotzman</cp:lastModifiedBy>
  <cp:lastPrinted>2017-01-06T16:37:02Z</cp:lastPrinted>
  <dcterms:created xsi:type="dcterms:W3CDTF">2010-11-22T13:48:31Z</dcterms:created>
  <dcterms:modified xsi:type="dcterms:W3CDTF">2021-02-05T22:22:27Z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